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stintxchamber.sharepoint.com/sites/EconomicDevelopment/Shared Documents/Economic Indicators/Spreadsheets for Web Site/"/>
    </mc:Choice>
  </mc:AlternateContent>
  <xr:revisionPtr revIDLastSave="0" documentId="13_ncr:1_{61EFB103-BA89-4C75-BAD4-B99718E0C7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8" r:id="rId1"/>
    <sheet name="Annual" sheetId="5" r:id="rId2"/>
    <sheet name="Ann % Ch" sheetId="6" r:id="rId3"/>
    <sheet name="% of U.S." sheetId="7" r:id="rId4"/>
    <sheet name="Old Series" sheetId="1" r:id="rId5"/>
  </sheets>
  <definedNames>
    <definedName name="_xlnm.Print_Area" localSheetId="0">Data!$A$8:$L$115</definedName>
    <definedName name="_xlnm.Print_Area" localSheetId="4">'Old Series'!$A$1:$L$82</definedName>
    <definedName name="_xlnm.Print_Titles" localSheetId="0">Data!$1:$7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8" l="1"/>
  <c r="K36" i="8"/>
  <c r="J36" i="8"/>
  <c r="I36" i="8"/>
  <c r="H36" i="8"/>
  <c r="L35" i="8"/>
  <c r="K35" i="8"/>
  <c r="C35" i="8"/>
  <c r="D35" i="8"/>
  <c r="E35" i="8"/>
  <c r="F35" i="8"/>
  <c r="G35" i="8"/>
  <c r="C36" i="8"/>
  <c r="D36" i="8"/>
  <c r="E36" i="8"/>
  <c r="F36" i="8"/>
  <c r="G36" i="8"/>
  <c r="B36" i="8"/>
  <c r="B35" i="8"/>
  <c r="H115" i="8"/>
  <c r="I115" i="8"/>
  <c r="J115" i="8"/>
  <c r="K115" i="8"/>
  <c r="L115" i="8"/>
  <c r="H114" i="8" l="1"/>
  <c r="I114" i="8"/>
  <c r="J114" i="8"/>
  <c r="K114" i="8"/>
  <c r="L114" i="8"/>
  <c r="H33" i="8"/>
  <c r="I33" i="8"/>
  <c r="J33" i="8"/>
  <c r="K33" i="8"/>
  <c r="L33" i="8"/>
  <c r="H113" i="8" l="1"/>
  <c r="I113" i="8"/>
  <c r="J113" i="8"/>
  <c r="K113" i="8"/>
  <c r="L113" i="8"/>
  <c r="H112" i="8"/>
  <c r="I112" i="8"/>
  <c r="J112" i="8"/>
  <c r="K112" i="8"/>
  <c r="L112" i="8"/>
  <c r="H111" i="8"/>
  <c r="I111" i="8"/>
  <c r="J111" i="8"/>
  <c r="K111" i="8"/>
  <c r="L111" i="8"/>
  <c r="H110" i="8"/>
  <c r="I110" i="8"/>
  <c r="J110" i="8"/>
  <c r="K110" i="8"/>
  <c r="L110" i="8"/>
  <c r="H32" i="8"/>
  <c r="I32" i="8"/>
  <c r="J32" i="8"/>
  <c r="K32" i="8"/>
  <c r="L32" i="8"/>
  <c r="H109" i="8"/>
  <c r="I109" i="8"/>
  <c r="J109" i="8"/>
  <c r="K109" i="8"/>
  <c r="L109" i="8"/>
  <c r="H108" i="8"/>
  <c r="I108" i="8"/>
  <c r="J108" i="8"/>
  <c r="K108" i="8"/>
  <c r="L10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H10" i="8"/>
  <c r="I10" i="8"/>
  <c r="J10" i="8"/>
  <c r="H11" i="8"/>
  <c r="I11" i="8"/>
  <c r="J11" i="8"/>
  <c r="H12" i="8"/>
  <c r="I12" i="8"/>
  <c r="J12" i="8"/>
  <c r="H13" i="8"/>
  <c r="I13" i="8"/>
  <c r="J13" i="8"/>
  <c r="H14" i="8"/>
  <c r="I14" i="8"/>
  <c r="J14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H20" i="8"/>
  <c r="I20" i="8"/>
  <c r="J20" i="8"/>
  <c r="H21" i="8"/>
  <c r="I21" i="8"/>
  <c r="J21" i="8"/>
  <c r="H22" i="8"/>
  <c r="I22" i="8"/>
  <c r="J22" i="8"/>
  <c r="H23" i="8"/>
  <c r="I23" i="8"/>
  <c r="J23" i="8"/>
  <c r="H24" i="8"/>
  <c r="I24" i="8"/>
  <c r="J24" i="8"/>
  <c r="H25" i="8"/>
  <c r="I25" i="8"/>
  <c r="J25" i="8"/>
  <c r="H26" i="8"/>
  <c r="I26" i="8"/>
  <c r="J26" i="8"/>
  <c r="H27" i="8"/>
  <c r="I27" i="8"/>
  <c r="J27" i="8"/>
  <c r="H28" i="8"/>
  <c r="I28" i="8"/>
  <c r="J28" i="8"/>
  <c r="H29" i="8"/>
  <c r="I29" i="8"/>
  <c r="J29" i="8"/>
  <c r="H30" i="8"/>
  <c r="I30" i="8"/>
  <c r="J30" i="8"/>
  <c r="H31" i="8"/>
  <c r="I31" i="8"/>
  <c r="J31" i="8"/>
  <c r="J9" i="8"/>
  <c r="L8" i="8"/>
  <c r="H107" i="8"/>
  <c r="I107" i="8"/>
  <c r="J107" i="8"/>
  <c r="K107" i="8"/>
  <c r="L107" i="8"/>
  <c r="H106" i="8"/>
  <c r="I106" i="8"/>
  <c r="J106" i="8"/>
  <c r="K106" i="8"/>
  <c r="L106" i="8"/>
  <c r="H105" i="8"/>
  <c r="I105" i="8"/>
  <c r="J105" i="8"/>
  <c r="K105" i="8"/>
  <c r="L105" i="8"/>
  <c r="K39" i="8"/>
  <c r="H82" i="1"/>
  <c r="I82" i="1"/>
  <c r="J82" i="1"/>
  <c r="K82" i="1"/>
  <c r="L82" i="1"/>
  <c r="H29" i="1"/>
  <c r="I29" i="1"/>
  <c r="J29" i="1"/>
  <c r="K29" i="1"/>
  <c r="L29" i="1"/>
  <c r="H81" i="1"/>
  <c r="I81" i="1"/>
  <c r="J81" i="1"/>
  <c r="K81" i="1"/>
  <c r="L81" i="1"/>
  <c r="H36" i="1"/>
  <c r="H28" i="1"/>
  <c r="H80" i="1"/>
  <c r="I80" i="1"/>
  <c r="J80" i="1"/>
  <c r="K80" i="1"/>
  <c r="L80" i="1"/>
  <c r="H79" i="1"/>
  <c r="I79" i="1"/>
  <c r="J79" i="1"/>
  <c r="K79" i="1"/>
  <c r="L79" i="1"/>
  <c r="H78" i="1"/>
  <c r="I78" i="1"/>
  <c r="J78" i="1"/>
  <c r="K78" i="1"/>
  <c r="L78" i="1"/>
  <c r="I28" i="1"/>
  <c r="J28" i="1"/>
  <c r="K28" i="1"/>
  <c r="L28" i="1"/>
  <c r="H77" i="1"/>
  <c r="I77" i="1"/>
  <c r="J77" i="1"/>
  <c r="K77" i="1"/>
  <c r="L77" i="1"/>
  <c r="H76" i="1"/>
  <c r="I76" i="1"/>
  <c r="J76" i="1"/>
  <c r="K76" i="1"/>
  <c r="L76" i="1"/>
  <c r="H75" i="1"/>
  <c r="I75" i="1"/>
  <c r="J75" i="1"/>
  <c r="K75" i="1"/>
  <c r="L75" i="1"/>
  <c r="H74" i="1"/>
  <c r="I74" i="1"/>
  <c r="J74" i="1"/>
  <c r="K74" i="1"/>
  <c r="L74" i="1"/>
  <c r="H27" i="1"/>
  <c r="I27" i="1"/>
  <c r="J27" i="1"/>
  <c r="K27" i="1"/>
  <c r="L27" i="1"/>
  <c r="H73" i="1"/>
  <c r="I73" i="1"/>
  <c r="J73" i="1"/>
  <c r="K73" i="1"/>
  <c r="L73" i="1"/>
  <c r="H72" i="1"/>
  <c r="I72" i="1"/>
  <c r="J72" i="1"/>
  <c r="K72" i="1"/>
  <c r="L72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71" i="1"/>
  <c r="I71" i="1"/>
  <c r="J71" i="1"/>
  <c r="K71" i="1"/>
  <c r="L71" i="1"/>
  <c r="H70" i="1"/>
  <c r="I70" i="1"/>
  <c r="J70" i="1"/>
  <c r="K70" i="1"/>
  <c r="L70" i="1"/>
  <c r="I26" i="1"/>
  <c r="J26" i="1"/>
  <c r="K26" i="1"/>
  <c r="L26" i="1"/>
  <c r="H69" i="1"/>
  <c r="I69" i="1"/>
  <c r="J69" i="1"/>
  <c r="K69" i="1"/>
  <c r="L69" i="1"/>
  <c r="K68" i="1"/>
  <c r="L68" i="1"/>
  <c r="H68" i="1"/>
  <c r="I68" i="1"/>
  <c r="J68" i="1"/>
  <c r="H67" i="1"/>
  <c r="I67" i="1"/>
  <c r="J67" i="1"/>
  <c r="K67" i="1"/>
  <c r="L67" i="1"/>
  <c r="H66" i="1"/>
  <c r="I66" i="1"/>
  <c r="J66" i="1"/>
  <c r="K66" i="1"/>
  <c r="L66" i="1"/>
  <c r="I25" i="1"/>
  <c r="J25" i="1"/>
  <c r="K25" i="1"/>
  <c r="L25" i="1"/>
  <c r="K65" i="1"/>
  <c r="L65" i="1"/>
  <c r="H65" i="1"/>
  <c r="I65" i="1"/>
  <c r="J65" i="1"/>
  <c r="H64" i="1"/>
  <c r="I64" i="1"/>
  <c r="J64" i="1"/>
  <c r="K64" i="1"/>
  <c r="L64" i="1"/>
  <c r="K63" i="1"/>
  <c r="L63" i="1"/>
  <c r="H63" i="1"/>
  <c r="I63" i="1"/>
  <c r="J63" i="1"/>
  <c r="L6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8" i="1"/>
  <c r="L9" i="1"/>
  <c r="L8" i="1"/>
  <c r="L35" i="1"/>
  <c r="L36" i="1"/>
  <c r="L37" i="1"/>
  <c r="L38" i="1"/>
  <c r="L24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H62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H37" i="1"/>
  <c r="H38" i="1"/>
  <c r="H39" i="1"/>
  <c r="H40" i="1"/>
  <c r="J10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9" i="1"/>
  <c r="J24" i="1"/>
  <c r="H61" i="1"/>
  <c r="L61" i="1"/>
  <c r="H60" i="1"/>
  <c r="L60" i="1"/>
  <c r="H59" i="1"/>
  <c r="L59" i="1"/>
  <c r="H58" i="1"/>
  <c r="L58" i="1"/>
  <c r="J23" i="1"/>
  <c r="L23" i="1"/>
  <c r="H57" i="1"/>
  <c r="L57" i="1"/>
  <c r="H56" i="1"/>
  <c r="L56" i="1"/>
  <c r="H55" i="1"/>
  <c r="L55" i="1"/>
  <c r="L11" i="1"/>
  <c r="L12" i="1"/>
  <c r="L13" i="1"/>
  <c r="L14" i="1"/>
  <c r="L15" i="1"/>
  <c r="L16" i="1"/>
  <c r="L17" i="1"/>
  <c r="L18" i="1"/>
  <c r="L19" i="1"/>
  <c r="L20" i="1"/>
  <c r="L21" i="1"/>
  <c r="L22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10" i="1"/>
  <c r="H54" i="1"/>
  <c r="J22" i="1"/>
  <c r="H53" i="1"/>
  <c r="H52" i="1"/>
  <c r="H51" i="1"/>
  <c r="J21" i="1"/>
  <c r="H50" i="1"/>
  <c r="H48" i="1"/>
  <c r="H49" i="1"/>
  <c r="H47" i="1"/>
  <c r="J20" i="1"/>
  <c r="H46" i="1"/>
  <c r="H45" i="1"/>
  <c r="H44" i="1"/>
  <c r="H43" i="1"/>
  <c r="J19" i="1"/>
  <c r="H42" i="1"/>
  <c r="H41" i="1"/>
  <c r="J18" i="1"/>
  <c r="J17" i="1"/>
  <c r="J16" i="1"/>
  <c r="J15" i="1"/>
  <c r="J14" i="1"/>
  <c r="J13" i="1"/>
  <c r="J12" i="1"/>
  <c r="J11" i="1"/>
  <c r="L39" i="8"/>
  <c r="L99" i="8"/>
  <c r="K99" i="8"/>
  <c r="L104" i="8"/>
  <c r="K104" i="8"/>
  <c r="K87" i="8"/>
  <c r="L87" i="8"/>
  <c r="K91" i="8"/>
  <c r="L91" i="8"/>
  <c r="K95" i="8"/>
  <c r="L95" i="8"/>
  <c r="K60" i="8"/>
  <c r="L60" i="8"/>
  <c r="L74" i="8"/>
  <c r="K74" i="8"/>
  <c r="L81" i="8"/>
  <c r="K81" i="8"/>
  <c r="K71" i="8"/>
  <c r="L71" i="8"/>
  <c r="L59" i="8"/>
  <c r="K59" i="8"/>
  <c r="L49" i="8"/>
  <c r="K49" i="8"/>
  <c r="L45" i="8"/>
  <c r="K45" i="8"/>
  <c r="K77" i="8"/>
  <c r="L77" i="8"/>
  <c r="L78" i="8"/>
  <c r="K78" i="8"/>
  <c r="L58" i="8"/>
  <c r="K58" i="8"/>
  <c r="K44" i="8"/>
  <c r="L44" i="8"/>
  <c r="K67" i="8"/>
  <c r="L67" i="8"/>
  <c r="K61" i="8"/>
  <c r="L61" i="8"/>
  <c r="L69" i="8"/>
  <c r="K69" i="8"/>
  <c r="L89" i="8"/>
  <c r="K89" i="8"/>
  <c r="K62" i="8"/>
  <c r="L62" i="8"/>
  <c r="L94" i="8"/>
  <c r="K94" i="8"/>
  <c r="L72" i="8"/>
  <c r="K72" i="8"/>
  <c r="L47" i="8"/>
  <c r="K47" i="8"/>
  <c r="L97" i="8"/>
  <c r="K97" i="8"/>
  <c r="L57" i="8"/>
  <c r="K57" i="8"/>
  <c r="K41" i="8"/>
  <c r="L41" i="8"/>
  <c r="L98" i="8"/>
  <c r="K98" i="8"/>
  <c r="L40" i="8"/>
  <c r="K40" i="8"/>
  <c r="L92" i="8"/>
  <c r="K92" i="8"/>
  <c r="L96" i="8"/>
  <c r="K96" i="8"/>
  <c r="L53" i="8"/>
  <c r="K53" i="8"/>
  <c r="K68" i="8"/>
  <c r="L68" i="8"/>
  <c r="K43" i="8"/>
  <c r="L43" i="8"/>
  <c r="L64" i="8"/>
  <c r="K64" i="8"/>
  <c r="L88" i="8"/>
  <c r="K88" i="8"/>
  <c r="L75" i="8"/>
  <c r="K75" i="8"/>
  <c r="K80" i="8"/>
  <c r="L80" i="8"/>
  <c r="K85" i="8"/>
  <c r="L85" i="8"/>
  <c r="L51" i="8"/>
  <c r="K51" i="8"/>
  <c r="K90" i="8"/>
  <c r="L90" i="8"/>
  <c r="L101" i="8"/>
  <c r="K101" i="8"/>
  <c r="L56" i="8"/>
  <c r="K56" i="8"/>
  <c r="L50" i="8"/>
  <c r="K50" i="8"/>
  <c r="K79" i="8"/>
  <c r="L79" i="8"/>
  <c r="K52" i="8"/>
  <c r="L52" i="8"/>
  <c r="K54" i="8"/>
  <c r="L54" i="8"/>
  <c r="K48" i="8"/>
  <c r="L48" i="8"/>
  <c r="K102" i="8"/>
  <c r="L102" i="8"/>
  <c r="L66" i="8"/>
  <c r="K66" i="8"/>
  <c r="L83" i="8"/>
  <c r="K83" i="8"/>
  <c r="L93" i="8"/>
  <c r="K93" i="8"/>
  <c r="L76" i="8"/>
  <c r="K76" i="8"/>
  <c r="K46" i="8"/>
  <c r="L46" i="8"/>
  <c r="L82" i="8"/>
  <c r="K82" i="8"/>
  <c r="H87" i="8"/>
  <c r="H74" i="8"/>
  <c r="H49" i="8"/>
  <c r="H58" i="8"/>
  <c r="L103" i="8"/>
  <c r="K103" i="8"/>
  <c r="J78" i="8"/>
  <c r="H72" i="8"/>
  <c r="H98" i="8"/>
  <c r="H92" i="8"/>
  <c r="H64" i="8"/>
  <c r="H88" i="8"/>
  <c r="I84" i="8"/>
  <c r="H85" i="8"/>
  <c r="I91" i="8"/>
  <c r="H51" i="8"/>
  <c r="I100" i="8"/>
  <c r="H79" i="8"/>
  <c r="J61" i="8"/>
  <c r="H54" i="8"/>
  <c r="J71" i="8"/>
  <c r="H93" i="8"/>
  <c r="H82" i="8"/>
  <c r="J50" i="8"/>
  <c r="I48" i="8"/>
  <c r="L65" i="8"/>
  <c r="K65" i="8"/>
  <c r="L84" i="8"/>
  <c r="K84" i="8"/>
  <c r="K73" i="8"/>
  <c r="L73" i="8"/>
  <c r="L100" i="8"/>
  <c r="K100" i="8"/>
  <c r="L63" i="8"/>
  <c r="K63" i="8"/>
  <c r="L70" i="8"/>
  <c r="K70" i="8"/>
  <c r="L86" i="8"/>
  <c r="K86" i="8"/>
  <c r="H104" i="8"/>
  <c r="H60" i="8"/>
  <c r="H59" i="8"/>
  <c r="H78" i="8"/>
  <c r="J64" i="8"/>
  <c r="H69" i="8"/>
  <c r="J45" i="8"/>
  <c r="J74" i="8"/>
  <c r="J101" i="8"/>
  <c r="H41" i="8"/>
  <c r="J93" i="8"/>
  <c r="H68" i="8"/>
  <c r="H43" i="8"/>
  <c r="I68" i="8"/>
  <c r="J60" i="8"/>
  <c r="J42" i="8"/>
  <c r="J103" i="8"/>
  <c r="H50" i="8"/>
  <c r="J91" i="8"/>
  <c r="H66" i="8"/>
  <c r="J88" i="8"/>
  <c r="H83" i="8"/>
  <c r="H46" i="8"/>
  <c r="J99" i="8"/>
  <c r="H71" i="8"/>
  <c r="H89" i="8"/>
  <c r="H94" i="8"/>
  <c r="H57" i="8"/>
  <c r="I93" i="8"/>
  <c r="J77" i="8"/>
  <c r="H80" i="8"/>
  <c r="I50" i="8"/>
  <c r="I92" i="8"/>
  <c r="J63" i="8"/>
  <c r="I79" i="8"/>
  <c r="I41" i="8"/>
  <c r="K42" i="8"/>
  <c r="L42" i="8"/>
  <c r="H42" i="8"/>
  <c r="H84" i="8"/>
  <c r="J102" i="8"/>
  <c r="I99" i="8"/>
  <c r="H86" i="8"/>
  <c r="I65" i="8"/>
  <c r="L55" i="8"/>
  <c r="K55" i="8"/>
  <c r="H55" i="8"/>
  <c r="H103" i="8"/>
  <c r="J98" i="8"/>
  <c r="I56" i="8"/>
  <c r="J44" i="8"/>
  <c r="I59" i="8"/>
  <c r="H91" i="8"/>
  <c r="H45" i="8"/>
  <c r="H67" i="8"/>
  <c r="J54" i="8"/>
  <c r="J46" i="8"/>
  <c r="H47" i="8"/>
  <c r="H40" i="8"/>
  <c r="H96" i="8"/>
  <c r="J76" i="8"/>
  <c r="J52" i="8"/>
  <c r="J49" i="8"/>
  <c r="J87" i="8"/>
  <c r="I101" i="8"/>
  <c r="H101" i="8"/>
  <c r="J67" i="8"/>
  <c r="H48" i="8"/>
  <c r="J51" i="8"/>
  <c r="J80" i="8"/>
  <c r="J96" i="8"/>
  <c r="I46" i="8"/>
  <c r="I45" i="8"/>
  <c r="I85" i="8"/>
  <c r="I73" i="8"/>
  <c r="J90" i="8"/>
  <c r="I64" i="8"/>
  <c r="I74" i="8"/>
  <c r="H65" i="8"/>
  <c r="J100" i="8"/>
  <c r="J40" i="8"/>
  <c r="I66" i="8"/>
  <c r="H73" i="8"/>
  <c r="I42" i="8"/>
  <c r="J104" i="8"/>
  <c r="H70" i="8"/>
  <c r="J62" i="8"/>
  <c r="I98" i="8"/>
  <c r="I75" i="8"/>
  <c r="I43" i="8"/>
  <c r="J79" i="8"/>
  <c r="J57" i="8"/>
  <c r="I90" i="8"/>
  <c r="I70" i="8"/>
  <c r="J68" i="8"/>
  <c r="I88" i="8"/>
  <c r="I87" i="8"/>
  <c r="H95" i="8"/>
  <c r="H77" i="8"/>
  <c r="H61" i="8"/>
  <c r="J48" i="8"/>
  <c r="H53" i="8"/>
  <c r="H75" i="8"/>
  <c r="I53" i="8"/>
  <c r="I60" i="8"/>
  <c r="H56" i="8"/>
  <c r="J69" i="8"/>
  <c r="H102" i="8"/>
  <c r="J72" i="8"/>
  <c r="I40" i="8"/>
  <c r="H76" i="8"/>
  <c r="I102" i="8"/>
  <c r="J55" i="8"/>
  <c r="I103" i="8"/>
  <c r="J70" i="8"/>
  <c r="I89" i="8"/>
  <c r="I49" i="8"/>
  <c r="I52" i="8"/>
  <c r="J82" i="8"/>
  <c r="J53" i="8"/>
  <c r="J86" i="8"/>
  <c r="I67" i="8"/>
  <c r="I62" i="8"/>
  <c r="H63" i="8"/>
  <c r="J84" i="8"/>
  <c r="J59" i="8"/>
  <c r="I54" i="8"/>
  <c r="I51" i="8"/>
  <c r="J73" i="8"/>
  <c r="J56" i="8"/>
  <c r="I71" i="8"/>
  <c r="I95" i="8"/>
  <c r="J94" i="8"/>
  <c r="J43" i="8"/>
  <c r="I78" i="8"/>
  <c r="H81" i="8"/>
  <c r="H44" i="8"/>
  <c r="H62" i="8"/>
  <c r="H97" i="8"/>
  <c r="I97" i="8"/>
  <c r="I47" i="8"/>
  <c r="H90" i="8"/>
  <c r="H52" i="8"/>
  <c r="I72" i="8"/>
  <c r="J75" i="8"/>
  <c r="I63" i="8"/>
  <c r="I58" i="8"/>
  <c r="I82" i="8"/>
  <c r="I83" i="8"/>
  <c r="I69" i="8"/>
  <c r="I104" i="8"/>
  <c r="J83" i="8"/>
  <c r="J65" i="8"/>
  <c r="J95" i="8"/>
  <c r="J92" i="8"/>
  <c r="I55" i="8"/>
  <c r="I76" i="8"/>
  <c r="I77" i="8"/>
  <c r="H99" i="8"/>
  <c r="H100" i="8"/>
  <c r="J89" i="8"/>
  <c r="J81" i="8"/>
  <c r="I94" i="8"/>
  <c r="J85" i="8"/>
  <c r="I81" i="8"/>
  <c r="J58" i="8"/>
  <c r="J66" i="8"/>
  <c r="J97" i="8"/>
  <c r="I57" i="8"/>
  <c r="I80" i="8"/>
  <c r="I86" i="8"/>
  <c r="J47" i="8"/>
  <c r="J41" i="8"/>
  <c r="I44" i="8"/>
  <c r="I61" i="8"/>
  <c r="I96" i="8"/>
  <c r="H9" i="8"/>
  <c r="K8" i="8"/>
  <c r="I9" i="8"/>
</calcChain>
</file>

<file path=xl/sharedStrings.xml><?xml version="1.0" encoding="utf-8"?>
<sst xmlns="http://schemas.openxmlformats.org/spreadsheetml/2006/main" count="177" uniqueCount="98">
  <si>
    <t>Year</t>
  </si>
  <si>
    <t>Qtr</t>
  </si>
  <si>
    <t>Deals</t>
  </si>
  <si>
    <t>Percent Change in Investment</t>
  </si>
  <si>
    <t>Austin</t>
  </si>
  <si>
    <t>United States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</si>
  <si>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</si>
  <si>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</si>
  <si>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</si>
  <si>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</si>
  <si>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</si>
  <si>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</si>
  <si>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</si>
  <si>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</si>
  <si>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</si>
  <si>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</si>
  <si>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</si>
  <si>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</si>
  <si>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2009-1</t>
  </si>
  <si>
    <t>2009-2</t>
  </si>
  <si>
    <t>2009-3</t>
  </si>
  <si>
    <t>2009-4</t>
  </si>
  <si>
    <t>2010-1</t>
  </si>
  <si>
    <t>2010-2</t>
  </si>
  <si>
    <t>2010-3</t>
  </si>
  <si>
    <t>2010-4</t>
  </si>
  <si>
    <t>2011-1</t>
  </si>
  <si>
    <t>2011-2</t>
  </si>
  <si>
    <t>2011-3</t>
  </si>
  <si>
    <t>2011-4</t>
  </si>
  <si>
    <t>Texas</t>
  </si>
  <si>
    <t>Austin Metro</t>
  </si>
  <si>
    <t>2005-1</t>
  </si>
  <si>
    <t>2005-2</t>
  </si>
  <si>
    <t>2005-3</t>
  </si>
  <si>
    <t>2005-4</t>
  </si>
  <si>
    <t>Investment
($M)</t>
  </si>
  <si>
    <t xml:space="preserve">Austin Investment as a % of </t>
  </si>
  <si>
    <t>Venture Capital Investment</t>
  </si>
  <si>
    <t>2012-1</t>
  </si>
  <si>
    <t>2012-2</t>
  </si>
  <si>
    <t>2012-3</t>
  </si>
  <si>
    <t>2012-4</t>
  </si>
  <si>
    <t>2013-1</t>
  </si>
  <si>
    <t>2013-2</t>
  </si>
  <si>
    <t>2013-3</t>
  </si>
  <si>
    <t>2013-4</t>
  </si>
  <si>
    <t>2014-1</t>
  </si>
  <si>
    <t>2014-2</t>
  </si>
  <si>
    <t>2014-3</t>
  </si>
  <si>
    <t>2014-4</t>
  </si>
  <si>
    <t>2015-1</t>
  </si>
  <si>
    <t>2015-2</t>
  </si>
  <si>
    <t>2015-3</t>
  </si>
  <si>
    <t>2016 YTD</t>
  </si>
  <si>
    <t>2015-4</t>
  </si>
  <si>
    <t>Source:</t>
  </si>
  <si>
    <t>Chamber update:</t>
  </si>
  <si>
    <t>2016-1</t>
  </si>
  <si>
    <t>2016-2</t>
  </si>
  <si>
    <t>2016-3</t>
  </si>
  <si>
    <t>https://www.pwc.com/us/en/technology/moneytree.html</t>
  </si>
  <si>
    <t>PwC MoneyTree Report</t>
  </si>
  <si>
    <t>2017 YTD</t>
  </si>
  <si>
    <t>2016-4</t>
  </si>
  <si>
    <t>February 1, 2017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</si>
  <si>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</si>
  <si>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</si>
  <si>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</si>
  <si>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</si>
  <si>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</si>
  <si>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</si>
  <si>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</si>
  <si>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</si>
  <si>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</si>
  <si>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</si>
  <si>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</si>
  <si>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</si>
  <si>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2017-1</t>
  </si>
  <si>
    <t>2017-2</t>
  </si>
  <si>
    <t>2017-3</t>
  </si>
  <si>
    <t>2017-4</t>
  </si>
  <si>
    <t>2018-1</t>
  </si>
  <si>
    <t>2018-2</t>
  </si>
  <si>
    <t>2018-3</t>
  </si>
  <si>
    <t>2018-4</t>
  </si>
  <si>
    <t>2019-1</t>
  </si>
  <si>
    <t>2019-2</t>
  </si>
  <si>
    <t>2019-3</t>
  </si>
  <si>
    <t>2020 YTD</t>
  </si>
  <si>
    <t>2019-4</t>
  </si>
  <si>
    <t>2020-1</t>
  </si>
  <si>
    <t>2020-2</t>
  </si>
  <si>
    <t>2020-3</t>
  </si>
  <si>
    <t>2021 YTD</t>
  </si>
  <si>
    <t>2020-4</t>
  </si>
  <si>
    <t>2021-1</t>
  </si>
  <si>
    <t>May 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</si>
</sst>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&quot;$&quot;#,##0.0"/>
    <numFmt numFmtId="168" formatCode="\$#,##0.0"/>
    <numFmt numFmtId="169" formatCode="&quot;$&quot;#,##0.00"/>
    <numFmt numFmtId="170" formatCode="\$#,##0.00"/>
    <numFmt numFmtId="171" formatCode="\$#,##0"/>
  </numFmts>
  <fonts count="16" x14ac:knownFonts="1">
    <font>
      <sz val="12"/>
      <name val="Arial"/>
    </font>
    <font>
      <sz val="10"/>
      <name val="Verdana"/>
      <family val="2"/>
    </font>
    <font>
      <u/>
      <sz val="10.45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b/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</cellStyleXfs>
  <cellXfs count="5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/>
    <xf numFmtId="164" fontId="7" fillId="0" borderId="0" xfId="1" applyNumberFormat="1" applyFont="1" applyAlignment="1"/>
    <xf numFmtId="166" fontId="7" fillId="0" borderId="0" xfId="0" applyNumberFormat="1" applyFont="1"/>
    <xf numFmtId="165" fontId="7" fillId="0" borderId="0" xfId="1" applyNumberFormat="1" applyFont="1" applyAlignment="1"/>
    <xf numFmtId="0" fontId="7" fillId="0" borderId="0" xfId="0" quotePrefix="1" applyFont="1" applyAlignment="1">
      <alignment horizontal="left"/>
    </xf>
    <xf numFmtId="1" fontId="7" fillId="0" borderId="0" xfId="0" applyNumberFormat="1" applyFont="1"/>
    <xf numFmtId="165" fontId="1" fillId="0" borderId="0" xfId="0" applyNumberFormat="1" applyFont="1"/>
    <xf numFmtId="8" fontId="7" fillId="0" borderId="0" xfId="1" applyNumberFormat="1" applyFont="1" applyFill="1" applyBorder="1"/>
    <xf numFmtId="8" fontId="1" fillId="0" borderId="0" xfId="0" applyNumberFormat="1" applyFont="1"/>
    <xf numFmtId="0" fontId="7" fillId="0" borderId="0" xfId="0" quotePrefix="1" applyFont="1"/>
    <xf numFmtId="3" fontId="8" fillId="0" borderId="0" xfId="3" applyNumberFormat="1" applyFont="1"/>
    <xf numFmtId="3" fontId="9" fillId="0" borderId="0" xfId="3" applyNumberFormat="1" applyFont="1"/>
    <xf numFmtId="169" fontId="9" fillId="0" borderId="0" xfId="3" applyNumberFormat="1" applyFont="1"/>
    <xf numFmtId="3" fontId="9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quotePrefix="1" applyFont="1"/>
    <xf numFmtId="3" fontId="10" fillId="0" borderId="0" xfId="0" applyNumberFormat="1" applyFont="1" applyAlignment="1">
      <alignment horizontal="right"/>
    </xf>
    <xf numFmtId="166" fontId="5" fillId="0" borderId="0" xfId="0" applyNumberFormat="1" applyFont="1"/>
    <xf numFmtId="3" fontId="10" fillId="0" borderId="0" xfId="3" applyNumberFormat="1" applyFont="1"/>
    <xf numFmtId="169" fontId="5" fillId="0" borderId="0" xfId="0" applyNumberFormat="1" applyFont="1"/>
    <xf numFmtId="164" fontId="10" fillId="0" borderId="0" xfId="1" applyNumberFormat="1" applyFont="1" applyBorder="1" applyAlignment="1">
      <alignment horizontal="right"/>
    </xf>
    <xf numFmtId="164" fontId="5" fillId="0" borderId="0" xfId="1" applyNumberFormat="1" applyFont="1" applyAlignment="1"/>
    <xf numFmtId="165" fontId="5" fillId="0" borderId="0" xfId="1" applyNumberFormat="1" applyFont="1" applyAlignment="1"/>
    <xf numFmtId="167" fontId="10" fillId="0" borderId="0" xfId="0" applyNumberFormat="1" applyFont="1"/>
    <xf numFmtId="168" fontId="10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4" applyNumberFormat="1" applyFont="1" applyAlignment="1">
      <alignment horizontal="right"/>
    </xf>
    <xf numFmtId="170" fontId="5" fillId="0" borderId="0" xfId="4" applyNumberFormat="1" applyFont="1" applyAlignment="1">
      <alignment horizontal="right"/>
    </xf>
    <xf numFmtId="170" fontId="10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71" fontId="1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2" applyFont="1" applyAlignment="1" applyProtection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0" xfId="2" applyFont="1" applyAlignment="1" applyProtection="1">
      <alignment horizontal="left" wrapText="1"/>
    </xf>
  </cellXfs>
  <cellStyles count="5">
    <cellStyle name="Comma" xfId="1" builtinId="3"/>
    <cellStyle name="Hyperlink" xfId="2" builtinId="8"/>
    <cellStyle name="Normal" xfId="0" builtinId="0"/>
    <cellStyle name="Normal 2" xfId="4" xr:uid="{9FAC95E2-BBE4-4AA6-AB0D-17E20748015D}"/>
    <cellStyle name="Normal 3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Venture Capital Investment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(Millions)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Data!$H$7</c:f>
              <c:strCache>
                <c:ptCount val="1"/>
                <c:pt idx="0">
                  <c:v>Austin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Data!$A$15:$A$33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Data!$C$15:$C$33</c:f>
              <c:numCache>
                <c:formatCode>\$#,##0.00</c:formatCode>
                <c:ptCount val="19"/>
                <c:pt idx="0">
                  <c:v>296.76</c:v>
                </c:pt>
                <c:pt idx="1">
                  <c:v>480.38</c:v>
                </c:pt>
                <c:pt idx="2">
                  <c:v>643.53</c:v>
                </c:pt>
                <c:pt idx="3">
                  <c:v>640.37</c:v>
                </c:pt>
                <c:pt idx="4">
                  <c:v>579.86</c:v>
                </c:pt>
                <c:pt idx="5">
                  <c:v>651.04999999999995</c:v>
                </c:pt>
                <c:pt idx="6">
                  <c:v>696.92000000000007</c:v>
                </c:pt>
                <c:pt idx="7">
                  <c:v>313.33</c:v>
                </c:pt>
                <c:pt idx="8">
                  <c:v>594.29999999999995</c:v>
                </c:pt>
                <c:pt idx="9">
                  <c:v>731.76</c:v>
                </c:pt>
                <c:pt idx="10">
                  <c:v>826.22</c:v>
                </c:pt>
                <c:pt idx="11">
                  <c:v>666.92000000000007</c:v>
                </c:pt>
                <c:pt idx="12">
                  <c:v>1202.04</c:v>
                </c:pt>
                <c:pt idx="13">
                  <c:v>1113.6300000000001</c:v>
                </c:pt>
                <c:pt idx="14">
                  <c:v>966.72</c:v>
                </c:pt>
                <c:pt idx="15">
                  <c:v>889.28</c:v>
                </c:pt>
                <c:pt idx="16">
                  <c:v>1553.04</c:v>
                </c:pt>
                <c:pt idx="17">
                  <c:v>1916.45</c:v>
                </c:pt>
                <c:pt idx="18">
                  <c:v>1789.9899999999998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B-4698-A787-06F8F0EE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8677407"/>
        <c:axId val="1"/>
      </c:barChart>
      <c:lineChart>
        <c:grouping val="standard"/>
        <c:varyColors val="0"/>
        <c:ser>
          <c:idx val="1"/>
          <c:order val="1"/>
          <c:tx>
            <c:strRef>
              <c:f>Data!$J$7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15875"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'Old Series'!$A$19:$A$29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Data!$G$15:$G$33</c:f>
              <c:numCache>
                <c:formatCode>\$#,##0.00</c:formatCode>
                <c:ptCount val="19"/>
                <c:pt idx="0">
                  <c:v>16841.829999999998</c:v>
                </c:pt>
                <c:pt idx="1">
                  <c:v>18010.019999999997</c:v>
                </c:pt>
                <c:pt idx="2">
                  <c:v>24101.67</c:v>
                </c:pt>
                <c:pt idx="3">
                  <c:v>20970.93</c:v>
                </c:pt>
                <c:pt idx="4">
                  <c:v>27184.200000000004</c:v>
                </c:pt>
                <c:pt idx="5">
                  <c:v>32027.420000000002</c:v>
                </c:pt>
                <c:pt idx="6">
                  <c:v>30367.489999999998</c:v>
                </c:pt>
                <c:pt idx="7">
                  <c:v>22888.59</c:v>
                </c:pt>
                <c:pt idx="8">
                  <c:v>27071.269999999997</c:v>
                </c:pt>
                <c:pt idx="9">
                  <c:v>38050.15</c:v>
                </c:pt>
                <c:pt idx="10">
                  <c:v>33816.65</c:v>
                </c:pt>
                <c:pt idx="11">
                  <c:v>37388.839999999997</c:v>
                </c:pt>
                <c:pt idx="12">
                  <c:v>60665.58</c:v>
                </c:pt>
                <c:pt idx="13">
                  <c:v>77287.16</c:v>
                </c:pt>
                <c:pt idx="14">
                  <c:v>60919.09</c:v>
                </c:pt>
                <c:pt idx="15">
                  <c:v>87692.200000000012</c:v>
                </c:pt>
                <c:pt idx="16">
                  <c:v>122142.65</c:v>
                </c:pt>
                <c:pt idx="17">
                  <c:v>113546.4</c:v>
                </c:pt>
                <c:pt idx="18">
                  <c:v>133211.99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8B-4698-A787-06F8F0EE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8677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Austin MSA</a:t>
                </a:r>
              </a:p>
            </c:rich>
          </c:tx>
          <c:overlay val="0"/>
        </c:title>
        <c:numFmt formatCode="\$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8677407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0"/>
        </c:scaling>
        <c:delete val="0"/>
        <c:axPos val="r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United States</a:t>
                </a:r>
              </a:p>
            </c:rich>
          </c:tx>
          <c:overlay val="0"/>
        </c:title>
        <c:numFmt formatCode="\$#,##0_);[Red]\(\$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10000"/>
      </c:valAx>
    </c:plotArea>
    <c:legend>
      <c:legendPos val="t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Annual Percent Change in Venture Capital Investment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8486120803485E-2"/>
          <c:y val="0.13436894894410167"/>
          <c:w val="0.91868513069578639"/>
          <c:h val="0.81104945446364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Data!$H$7</c:f>
              <c:strCache>
                <c:ptCount val="1"/>
                <c:pt idx="0">
                  <c:v>Austin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numRef>
              <c:f>Data!$A$16:$A$33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Data!$H$16:$H$33</c:f>
              <c:numCache>
                <c:formatCode>0.0%</c:formatCode>
                <c:ptCount val="18"/>
                <c:pt idx="0">
                  <c:v>0.61874915756840543</c:v>
                </c:pt>
                <c:pt idx="1">
                  <c:v>0.33962696198842579</c:v>
                </c:pt>
                <c:pt idx="2">
                  <c:v>-4.9104159868226319E-3</c:v>
                </c:pt>
                <c:pt idx="3">
                  <c:v>-9.4492246669893948E-2</c:v>
                </c:pt>
                <c:pt idx="4">
                  <c:v>0.12277101369296027</c:v>
                </c:pt>
                <c:pt idx="5">
                  <c:v>7.0455418170647599E-2</c:v>
                </c:pt>
                <c:pt idx="6">
                  <c:v>-0.55040750731791321</c:v>
                </c:pt>
                <c:pt idx="7">
                  <c:v>0.89672230555644206</c:v>
                </c:pt>
                <c:pt idx="8">
                  <c:v>0.23129732458354374</c:v>
                </c:pt>
                <c:pt idx="9">
                  <c:v>0.12908603913851541</c:v>
                </c:pt>
                <c:pt idx="10">
                  <c:v>-0.19280579022536365</c:v>
                </c:pt>
                <c:pt idx="11">
                  <c:v>0.80237509746296387</c:v>
                </c:pt>
                <c:pt idx="12">
                  <c:v>-7.3549965059398897E-2</c:v>
                </c:pt>
                <c:pt idx="13">
                  <c:v>-0.13191993750168374</c:v>
                </c:pt>
                <c:pt idx="14">
                  <c:v>-8.0105925190334382E-2</c:v>
                </c:pt>
                <c:pt idx="15">
                  <c:v>0.74640158330334649</c:v>
                </c:pt>
                <c:pt idx="16">
                  <c:v>0.23399912429815078</c:v>
                </c:pt>
                <c:pt idx="17">
                  <c:v>-6.5986589788411001E-2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A-472C-9B4B-A9CEE45BFE3F}"/>
            </c:ext>
          </c:extLst>
        </c:ser>
        <c:ser>
          <c:idx val="1"/>
          <c:order val="1"/>
          <c:tx>
            <c:strRef>
              <c:f>Data!$J$7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Data!$A$16:$A$33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Data!$J$16:$J$33</c:f>
              <c:numCache>
                <c:formatCode>0.0%</c:formatCode>
                <c:ptCount val="18"/>
                <c:pt idx="0">
                  <c:v>6.9362414891968316E-2</c:v>
                </c:pt>
                <c:pt idx="1">
                  <c:v>0.33823671489537505</c:v>
                </c:pt>
                <c:pt idx="2">
                  <c:v>-0.12989722288953415</c:v>
                </c:pt>
                <c:pt idx="3">
                  <c:v>0.29628013636019024</c:v>
                </c:pt>
                <c:pt idx="4">
                  <c:v>0.17816305059556642</c:v>
                </c:pt>
                <c:pt idx="5">
                  <c:v>-5.1828402038003804E-2</c:v>
                </c:pt>
                <c:pt idx="6">
                  <c:v>-0.24627982095326278</c:v>
                </c:pt>
                <c:pt idx="7">
                  <c:v>0.18274083287786608</c:v>
                </c:pt>
                <c:pt idx="8">
                  <c:v>0.40555467105902332</c:v>
                </c:pt>
                <c:pt idx="9">
                  <c:v>-0.11126105941763698</c:v>
                </c:pt>
                <c:pt idx="10">
                  <c:v>0.10563405896207918</c:v>
                </c:pt>
                <c:pt idx="11">
                  <c:v>0.62255849606460134</c:v>
                </c:pt>
                <c:pt idx="12">
                  <c:v>0.27398699559123973</c:v>
                </c:pt>
                <c:pt idx="13">
                  <c:v>-0.21178252636013545</c:v>
                </c:pt>
                <c:pt idx="14">
                  <c:v>0.4394863744681678</c:v>
                </c:pt>
                <c:pt idx="15">
                  <c:v>0.39285649122726968</c:v>
                </c:pt>
                <c:pt idx="16">
                  <c:v>-7.037877432657634E-2</c:v>
                </c:pt>
                <c:pt idx="17">
                  <c:v>0.173194306468545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A-472C-9B4B-A9CEE45BF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679407"/>
        <c:axId val="1"/>
      </c:barChart>
      <c:catAx>
        <c:axId val="458679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-0.60000000000000009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8679407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Investment in Austin Companies as a Percent of Total U.S. Venture Capital Investment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699407127331698E-2"/>
          <c:y val="0.10184856438399746"/>
          <c:w val="0.92317404995672847"/>
          <c:h val="0.840036745406824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Data!$A$15:$A$33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Data!$L$15:$L$33</c:f>
              <c:numCache>
                <c:formatCode>0.0%</c:formatCode>
                <c:ptCount val="19"/>
                <c:pt idx="0">
                  <c:v>1.7620412983624701E-2</c:v>
                </c:pt>
                <c:pt idx="1">
                  <c:v>2.6672929846829715E-2</c:v>
                </c:pt>
                <c:pt idx="2">
                  <c:v>2.6700639416272817E-2</c:v>
                </c:pt>
                <c:pt idx="3">
                  <c:v>3.0536080183377657E-2</c:v>
                </c:pt>
                <c:pt idx="4">
                  <c:v>2.1330773022564576E-2</c:v>
                </c:pt>
                <c:pt idx="5">
                  <c:v>2.0327894035798072E-2</c:v>
                </c:pt>
                <c:pt idx="6">
                  <c:v>2.2949542421846526E-2</c:v>
                </c:pt>
                <c:pt idx="7">
                  <c:v>1.3689353516315334E-2</c:v>
                </c:pt>
                <c:pt idx="8">
                  <c:v>2.1953162891877626E-2</c:v>
                </c:pt>
                <c:pt idx="9">
                  <c:v>1.923146163681352E-2</c:v>
                </c:pt>
                <c:pt idx="10">
                  <c:v>2.4432343239203173E-2</c:v>
                </c:pt>
                <c:pt idx="11">
                  <c:v>1.783740816778483E-2</c:v>
                </c:pt>
                <c:pt idx="12">
                  <c:v>1.9814201067557581E-2</c:v>
                </c:pt>
                <c:pt idx="13">
                  <c:v>1.4408991092440194E-2</c:v>
                </c:pt>
                <c:pt idx="14">
                  <c:v>1.5868917280281107E-2</c:v>
                </c:pt>
                <c:pt idx="15">
                  <c:v>1.0140924734468971E-2</c:v>
                </c:pt>
                <c:pt idx="16">
                  <c:v>1.2714968931818657E-2</c:v>
                </c:pt>
                <c:pt idx="17">
                  <c:v>1.6878122071681712E-2</c:v>
                </c:pt>
                <c:pt idx="18">
                  <c:v>1.3437153817760698E-2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2-4D1A-AAFF-1FFE9A30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8689007"/>
        <c:axId val="1"/>
      </c:barChart>
      <c:catAx>
        <c:axId val="458689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868900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6" workbookViewId="0"/>
  </sheetViews>
  <pageMargins left="0.7" right="0.7" top="0.75" bottom="0.75" header="0.3" footer="0.3"/>
  <pageSetup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7" workbookViewId="0"/>
  </sheetViews>
  <pageMargins left="0.7" right="0.7" top="0.75" bottom="0.75" header="0.3" footer="0.3"/>
  <pageSetup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B4FCA8-4015-441D-8C26-F8F10E1380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4D7BC2-0BFA-4D11-8DC4-DE3D6655D1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AD84D8-4A20-4184-9704-8F39F05772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wc.com/us/en/technology/moneytre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pwc.com/us/en/technology/moneytre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5"/>
  <sheetViews>
    <sheetView tabSelected="1" zoomScaleNormal="100" workbookViewId="0">
      <selection activeCell="A3" sqref="A3"/>
    </sheetView>
  </sheetViews>
  <sheetFormatPr defaultRowHeight="15" x14ac:dyDescent="0.2"/>
  <cols>
    <col min="1" max="1" width="10.88671875" style="22" customWidth="1"/>
    <col min="2" max="12" width="8.6640625" style="22" customWidth="1"/>
  </cols>
  <sheetData>
    <row r="1" spans="1:17" x14ac:dyDescent="0.2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7" x14ac:dyDescent="0.2">
      <c r="A2" s="21" t="s">
        <v>56</v>
      </c>
      <c r="B2" s="43" t="s">
        <v>62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7" x14ac:dyDescent="0.2">
      <c r="A3" s="21"/>
      <c r="B3" s="44" t="s">
        <v>61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x14ac:dyDescent="0.2">
      <c r="A4" s="21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7" x14ac:dyDescent="0.2">
      <c r="A5" s="22" t="s">
        <v>57</v>
      </c>
      <c r="B5" s="23" t="s">
        <v>97</v>
      </c>
    </row>
    <row r="6" spans="1:17" x14ac:dyDescent="0.2">
      <c r="B6" s="45" t="s">
        <v>31</v>
      </c>
      <c r="C6" s="45"/>
      <c r="D6" s="45" t="s">
        <v>30</v>
      </c>
      <c r="E6" s="45"/>
      <c r="F6" s="45" t="s">
        <v>5</v>
      </c>
      <c r="G6" s="45"/>
      <c r="H6" s="45" t="s">
        <v>3</v>
      </c>
      <c r="I6" s="45"/>
      <c r="J6" s="45"/>
      <c r="K6" s="46" t="s">
        <v>37</v>
      </c>
      <c r="L6" s="46"/>
    </row>
    <row r="7" spans="1:17" ht="22.5" x14ac:dyDescent="0.2">
      <c r="A7" s="33" t="s">
        <v>0</v>
      </c>
      <c r="B7" s="34" t="s">
        <v>2</v>
      </c>
      <c r="C7" s="35" t="s">
        <v>36</v>
      </c>
      <c r="D7" s="34" t="s">
        <v>2</v>
      </c>
      <c r="E7" s="35" t="s">
        <v>36</v>
      </c>
      <c r="F7" s="34" t="s">
        <v>2</v>
      </c>
      <c r="G7" s="35" t="s">
        <v>36</v>
      </c>
      <c r="H7" s="34" t="s">
        <v>4</v>
      </c>
      <c r="I7" s="34" t="s">
        <v>30</v>
      </c>
      <c r="J7" s="34" t="s">
        <v>5</v>
      </c>
      <c r="K7" s="36" t="s">
        <v>30</v>
      </c>
      <c r="L7" s="36" t="s">
        <v>5</v>
      </c>
    </row>
    <row r="8" spans="1:17" x14ac:dyDescent="0.2">
      <c r="A8" s="21">
        <v>1995</v>
      </c>
      <c r="B8" s="37">
        <v>18</v>
      </c>
      <c r="C8" s="38">
        <v>39.950000000000003</v>
      </c>
      <c r="D8" s="37">
        <v>106</v>
      </c>
      <c r="E8" s="38">
        <v>505.55000000000007</v>
      </c>
      <c r="F8" s="37">
        <v>1966</v>
      </c>
      <c r="G8" s="38">
        <v>8131.64</v>
      </c>
      <c r="H8" s="25"/>
      <c r="I8" s="25"/>
      <c r="J8" s="25"/>
      <c r="K8" s="25">
        <f>+C8/E8</f>
        <v>7.9022846404905547E-2</v>
      </c>
      <c r="L8" s="25">
        <f>+C8/G8</f>
        <v>4.9129080972595933E-3</v>
      </c>
    </row>
    <row r="9" spans="1:17" x14ac:dyDescent="0.2">
      <c r="A9" s="21">
        <v>1996</v>
      </c>
      <c r="B9" s="37">
        <v>32</v>
      </c>
      <c r="C9" s="38">
        <v>97</v>
      </c>
      <c r="D9" s="37">
        <v>148</v>
      </c>
      <c r="E9" s="38">
        <v>608.86</v>
      </c>
      <c r="F9" s="37">
        <v>2710</v>
      </c>
      <c r="G9" s="38">
        <v>11730.630000000001</v>
      </c>
      <c r="H9" s="25">
        <f>(+C9-C8)/C8</f>
        <v>1.4280350438047558</v>
      </c>
      <c r="I9" s="25">
        <f>(+E9-E8)/E8</f>
        <v>0.20435169617248528</v>
      </c>
      <c r="J9" s="25">
        <f>(+G9-G8)/G8</f>
        <v>0.44259091646949456</v>
      </c>
      <c r="K9" s="25">
        <f t="shared" ref="K9:K31" si="0">+C9/E9</f>
        <v>0.15931412804257136</v>
      </c>
      <c r="L9" s="25">
        <f t="shared" ref="L9:L31" si="1">+C9/G9</f>
        <v>8.2689506019710778E-3</v>
      </c>
      <c r="P9" s="40"/>
      <c r="Q9" s="41"/>
    </row>
    <row r="10" spans="1:17" x14ac:dyDescent="0.2">
      <c r="A10" s="21">
        <v>1997</v>
      </c>
      <c r="B10" s="37">
        <v>47</v>
      </c>
      <c r="C10" s="38">
        <v>200.40000000000003</v>
      </c>
      <c r="D10" s="37">
        <v>176</v>
      </c>
      <c r="E10" s="38">
        <v>844.26</v>
      </c>
      <c r="F10" s="37">
        <v>3250</v>
      </c>
      <c r="G10" s="38">
        <v>15298.489999999998</v>
      </c>
      <c r="H10" s="25">
        <f t="shared" ref="H10:H31" si="2">(+C10-C9)/C9</f>
        <v>1.0659793814432994</v>
      </c>
      <c r="I10" s="25">
        <f t="shared" ref="I10:I31" si="3">(+E10-E9)/E9</f>
        <v>0.3866241828991886</v>
      </c>
      <c r="J10" s="25">
        <f t="shared" ref="J10:J31" si="4">(+G10-G9)/G9</f>
        <v>0.30414905252318047</v>
      </c>
      <c r="K10" s="25">
        <f t="shared" si="0"/>
        <v>0.23736763556250448</v>
      </c>
      <c r="L10" s="25">
        <f t="shared" si="1"/>
        <v>1.3099332025578999E-2</v>
      </c>
      <c r="P10" s="40"/>
      <c r="Q10" s="41"/>
    </row>
    <row r="11" spans="1:17" x14ac:dyDescent="0.2">
      <c r="A11" s="21">
        <v>1998</v>
      </c>
      <c r="B11" s="37">
        <v>65</v>
      </c>
      <c r="C11" s="38">
        <v>348.03</v>
      </c>
      <c r="D11" s="37">
        <v>217</v>
      </c>
      <c r="E11" s="38">
        <v>1459.08</v>
      </c>
      <c r="F11" s="37">
        <v>4060</v>
      </c>
      <c r="G11" s="38">
        <v>24855.769999999997</v>
      </c>
      <c r="H11" s="25">
        <f t="shared" si="2"/>
        <v>0.73667664670658639</v>
      </c>
      <c r="I11" s="25">
        <f t="shared" si="3"/>
        <v>0.72823537772724034</v>
      </c>
      <c r="J11" s="25">
        <f t="shared" si="4"/>
        <v>0.62472047894922966</v>
      </c>
      <c r="K11" s="25">
        <f t="shared" si="0"/>
        <v>0.23852701702442636</v>
      </c>
      <c r="L11" s="25">
        <f t="shared" si="1"/>
        <v>1.400198022431009E-2</v>
      </c>
      <c r="P11" s="40"/>
      <c r="Q11" s="41"/>
    </row>
    <row r="12" spans="1:17" x14ac:dyDescent="0.2">
      <c r="A12" s="21">
        <v>1999</v>
      </c>
      <c r="B12" s="37">
        <v>130</v>
      </c>
      <c r="C12" s="38">
        <v>1266.06</v>
      </c>
      <c r="D12" s="37">
        <v>339</v>
      </c>
      <c r="E12" s="38">
        <v>3725.46</v>
      </c>
      <c r="F12" s="37">
        <v>6130</v>
      </c>
      <c r="G12" s="38">
        <v>64240.380000000005</v>
      </c>
      <c r="H12" s="25">
        <f t="shared" si="2"/>
        <v>2.6377898457029567</v>
      </c>
      <c r="I12" s="25">
        <f t="shared" si="3"/>
        <v>1.5532938564026648</v>
      </c>
      <c r="J12" s="25">
        <f t="shared" si="4"/>
        <v>1.5845258465137073</v>
      </c>
      <c r="K12" s="25">
        <f t="shared" si="0"/>
        <v>0.33983991238665828</v>
      </c>
      <c r="L12" s="25">
        <f t="shared" si="1"/>
        <v>1.9708164864529129E-2</v>
      </c>
      <c r="P12" s="40"/>
      <c r="Q12" s="41"/>
    </row>
    <row r="13" spans="1:17" x14ac:dyDescent="0.2">
      <c r="A13" s="21">
        <v>2000</v>
      </c>
      <c r="B13" s="37">
        <v>184</v>
      </c>
      <c r="C13" s="38">
        <v>2724.64</v>
      </c>
      <c r="D13" s="37">
        <v>488</v>
      </c>
      <c r="E13" s="38">
        <v>7835.59</v>
      </c>
      <c r="F13" s="37">
        <v>8803</v>
      </c>
      <c r="G13" s="38">
        <v>123915.25000000001</v>
      </c>
      <c r="H13" s="25">
        <f t="shared" si="2"/>
        <v>1.1520623035243196</v>
      </c>
      <c r="I13" s="25">
        <f t="shared" si="3"/>
        <v>1.1032543632195755</v>
      </c>
      <c r="J13" s="25">
        <f t="shared" si="4"/>
        <v>0.92893083758221862</v>
      </c>
      <c r="K13" s="25">
        <f t="shared" si="0"/>
        <v>0.34772620823703126</v>
      </c>
      <c r="L13" s="25">
        <f t="shared" si="1"/>
        <v>2.1987931267539704E-2</v>
      </c>
      <c r="P13" s="40"/>
      <c r="Q13" s="41"/>
    </row>
    <row r="14" spans="1:17" x14ac:dyDescent="0.2">
      <c r="A14" s="21">
        <v>2001</v>
      </c>
      <c r="B14" s="37">
        <v>125</v>
      </c>
      <c r="C14" s="38">
        <v>1254.9100000000001</v>
      </c>
      <c r="D14" s="37">
        <v>338</v>
      </c>
      <c r="E14" s="38">
        <v>3472.37</v>
      </c>
      <c r="F14" s="37">
        <v>5008</v>
      </c>
      <c r="G14" s="38">
        <v>51629.42</v>
      </c>
      <c r="H14" s="25">
        <f t="shared" si="2"/>
        <v>-0.53942172176874736</v>
      </c>
      <c r="I14" s="25">
        <f t="shared" si="3"/>
        <v>-0.55684638935932074</v>
      </c>
      <c r="J14" s="25">
        <f t="shared" si="4"/>
        <v>-0.583348942119715</v>
      </c>
      <c r="K14" s="25">
        <f t="shared" si="0"/>
        <v>0.36139869887137605</v>
      </c>
      <c r="L14" s="25">
        <f t="shared" si="1"/>
        <v>2.4306102993215888E-2</v>
      </c>
      <c r="P14" s="40"/>
      <c r="Q14" s="41"/>
    </row>
    <row r="15" spans="1:17" x14ac:dyDescent="0.2">
      <c r="A15" s="21">
        <v>2002</v>
      </c>
      <c r="B15" s="37">
        <v>33</v>
      </c>
      <c r="C15" s="38">
        <v>296.76</v>
      </c>
      <c r="D15" s="37">
        <v>76</v>
      </c>
      <c r="E15" s="38">
        <v>849.87000000000012</v>
      </c>
      <c r="F15" s="37">
        <v>1572</v>
      </c>
      <c r="G15" s="38">
        <v>16841.829999999998</v>
      </c>
      <c r="H15" s="25">
        <f t="shared" si="2"/>
        <v>-0.76352088994429879</v>
      </c>
      <c r="I15" s="25">
        <f t="shared" si="3"/>
        <v>-0.75524785665122096</v>
      </c>
      <c r="J15" s="25">
        <f t="shared" si="4"/>
        <v>-0.67379393376876973</v>
      </c>
      <c r="K15" s="25">
        <f t="shared" si="0"/>
        <v>0.34918281619541808</v>
      </c>
      <c r="L15" s="25">
        <f t="shared" si="1"/>
        <v>1.7620412983624701E-2</v>
      </c>
      <c r="P15" s="40"/>
      <c r="Q15" s="41"/>
    </row>
    <row r="16" spans="1:17" x14ac:dyDescent="0.2">
      <c r="A16" s="21">
        <v>2003</v>
      </c>
      <c r="B16" s="37">
        <v>45</v>
      </c>
      <c r="C16" s="38">
        <v>480.38</v>
      </c>
      <c r="D16" s="37">
        <v>98</v>
      </c>
      <c r="E16" s="38">
        <v>1440.03</v>
      </c>
      <c r="F16" s="37">
        <v>1793</v>
      </c>
      <c r="G16" s="38">
        <v>18010.019999999997</v>
      </c>
      <c r="H16" s="25">
        <f t="shared" si="2"/>
        <v>0.61874915756840543</v>
      </c>
      <c r="I16" s="25">
        <f t="shared" si="3"/>
        <v>0.69441208655441389</v>
      </c>
      <c r="J16" s="25">
        <f t="shared" si="4"/>
        <v>6.9362414891968316E-2</v>
      </c>
      <c r="K16" s="25">
        <f t="shared" si="0"/>
        <v>0.33359027242488004</v>
      </c>
      <c r="L16" s="25">
        <f t="shared" si="1"/>
        <v>2.6672929846829715E-2</v>
      </c>
      <c r="P16" s="40"/>
      <c r="Q16" s="41"/>
    </row>
    <row r="17" spans="1:17" x14ac:dyDescent="0.2">
      <c r="A17" s="21">
        <v>2004</v>
      </c>
      <c r="B17" s="37">
        <v>58</v>
      </c>
      <c r="C17" s="38">
        <v>643.53</v>
      </c>
      <c r="D17" s="37">
        <v>119</v>
      </c>
      <c r="E17" s="38">
        <v>1250.9100000000001</v>
      </c>
      <c r="F17" s="37">
        <v>2064</v>
      </c>
      <c r="G17" s="38">
        <v>24101.67</v>
      </c>
      <c r="H17" s="25">
        <f t="shared" si="2"/>
        <v>0.33962696198842579</v>
      </c>
      <c r="I17" s="25">
        <f t="shared" si="3"/>
        <v>-0.13133059727922328</v>
      </c>
      <c r="J17" s="25">
        <f t="shared" si="4"/>
        <v>0.33823671489537505</v>
      </c>
      <c r="K17" s="25">
        <f t="shared" si="0"/>
        <v>0.51444948077799357</v>
      </c>
      <c r="L17" s="25">
        <f t="shared" si="1"/>
        <v>2.6700639416272817E-2</v>
      </c>
      <c r="P17" s="40"/>
      <c r="Q17" s="41"/>
    </row>
    <row r="18" spans="1:17" x14ac:dyDescent="0.2">
      <c r="A18" s="21">
        <v>2005</v>
      </c>
      <c r="B18" s="37">
        <v>48</v>
      </c>
      <c r="C18" s="38">
        <v>640.37</v>
      </c>
      <c r="D18" s="37">
        <v>120</v>
      </c>
      <c r="E18" s="38">
        <v>1208.54</v>
      </c>
      <c r="F18" s="37">
        <v>2058</v>
      </c>
      <c r="G18" s="38">
        <v>20970.93</v>
      </c>
      <c r="H18" s="25">
        <f t="shared" si="2"/>
        <v>-4.9104159868226319E-3</v>
      </c>
      <c r="I18" s="25">
        <f t="shared" si="3"/>
        <v>-3.387134166326923E-2</v>
      </c>
      <c r="J18" s="25">
        <f t="shared" si="4"/>
        <v>-0.12989722288953415</v>
      </c>
      <c r="K18" s="25">
        <f t="shared" si="0"/>
        <v>0.52987075314015264</v>
      </c>
      <c r="L18" s="25">
        <f t="shared" si="1"/>
        <v>3.0536080183377657E-2</v>
      </c>
      <c r="P18" s="40"/>
      <c r="Q18" s="41"/>
    </row>
    <row r="19" spans="1:17" x14ac:dyDescent="0.2">
      <c r="A19" s="21">
        <v>2006</v>
      </c>
      <c r="B19" s="37">
        <v>55</v>
      </c>
      <c r="C19" s="38">
        <v>579.86</v>
      </c>
      <c r="D19" s="37">
        <v>123</v>
      </c>
      <c r="E19" s="38">
        <v>1418.17</v>
      </c>
      <c r="F19" s="37">
        <v>2491</v>
      </c>
      <c r="G19" s="38">
        <v>27184.200000000004</v>
      </c>
      <c r="H19" s="25">
        <f t="shared" si="2"/>
        <v>-9.4492246669893948E-2</v>
      </c>
      <c r="I19" s="25">
        <f t="shared" si="3"/>
        <v>0.17345722938421576</v>
      </c>
      <c r="J19" s="25">
        <f t="shared" si="4"/>
        <v>0.29628013636019024</v>
      </c>
      <c r="K19" s="25">
        <f t="shared" si="0"/>
        <v>0.40887904835104394</v>
      </c>
      <c r="L19" s="25">
        <f t="shared" si="1"/>
        <v>2.1330773022564576E-2</v>
      </c>
      <c r="P19" s="40"/>
      <c r="Q19" s="41"/>
    </row>
    <row r="20" spans="1:17" x14ac:dyDescent="0.2">
      <c r="A20" s="21">
        <v>2007</v>
      </c>
      <c r="B20" s="37">
        <v>62</v>
      </c>
      <c r="C20" s="38">
        <v>651.04999999999995</v>
      </c>
      <c r="D20" s="37">
        <v>136</v>
      </c>
      <c r="E20" s="38">
        <v>1515.59</v>
      </c>
      <c r="F20" s="37">
        <v>2942</v>
      </c>
      <c r="G20" s="38">
        <v>32027.420000000002</v>
      </c>
      <c r="H20" s="25">
        <f t="shared" si="2"/>
        <v>0.12277101369296027</v>
      </c>
      <c r="I20" s="25">
        <f t="shared" si="3"/>
        <v>6.8694162194941261E-2</v>
      </c>
      <c r="J20" s="25">
        <f t="shared" si="4"/>
        <v>0.17816305059556642</v>
      </c>
      <c r="K20" s="25">
        <f t="shared" si="0"/>
        <v>0.42956868282319094</v>
      </c>
      <c r="L20" s="25">
        <f t="shared" si="1"/>
        <v>2.0327894035798072E-2</v>
      </c>
      <c r="P20" s="40"/>
      <c r="Q20" s="41"/>
    </row>
    <row r="21" spans="1:17" x14ac:dyDescent="0.2">
      <c r="A21" s="21">
        <v>2008</v>
      </c>
      <c r="B21" s="37">
        <v>65</v>
      </c>
      <c r="C21" s="38">
        <v>696.92000000000007</v>
      </c>
      <c r="D21" s="37">
        <v>127</v>
      </c>
      <c r="E21" s="38">
        <v>1291.4099999999999</v>
      </c>
      <c r="F21" s="37">
        <v>3020</v>
      </c>
      <c r="G21" s="38">
        <v>30367.489999999998</v>
      </c>
      <c r="H21" s="25">
        <f t="shared" si="2"/>
        <v>7.0455418170647599E-2</v>
      </c>
      <c r="I21" s="25">
        <f t="shared" si="3"/>
        <v>-0.14791599311159356</v>
      </c>
      <c r="J21" s="25">
        <f t="shared" si="4"/>
        <v>-5.1828402038003804E-2</v>
      </c>
      <c r="K21" s="25">
        <f t="shared" si="0"/>
        <v>0.53965820304938028</v>
      </c>
      <c r="L21" s="25">
        <f t="shared" si="1"/>
        <v>2.2949542421846526E-2</v>
      </c>
      <c r="P21" s="40"/>
      <c r="Q21" s="41"/>
    </row>
    <row r="22" spans="1:17" x14ac:dyDescent="0.2">
      <c r="A22" s="21">
        <v>2009</v>
      </c>
      <c r="B22" s="37">
        <v>62</v>
      </c>
      <c r="C22" s="38">
        <v>313.33</v>
      </c>
      <c r="D22" s="37">
        <v>125</v>
      </c>
      <c r="E22" s="38">
        <v>758.34</v>
      </c>
      <c r="F22" s="37">
        <v>2889</v>
      </c>
      <c r="G22" s="38">
        <v>22888.59</v>
      </c>
      <c r="H22" s="25">
        <f t="shared" si="2"/>
        <v>-0.55040750731791321</v>
      </c>
      <c r="I22" s="25">
        <f t="shared" si="3"/>
        <v>-0.41278137849327468</v>
      </c>
      <c r="J22" s="25">
        <f t="shared" si="4"/>
        <v>-0.24627982095326278</v>
      </c>
      <c r="K22" s="25">
        <f t="shared" si="0"/>
        <v>0.41317878524144841</v>
      </c>
      <c r="L22" s="25">
        <f t="shared" si="1"/>
        <v>1.3689353516315334E-2</v>
      </c>
      <c r="P22" s="40"/>
      <c r="Q22" s="41"/>
    </row>
    <row r="23" spans="1:17" x14ac:dyDescent="0.2">
      <c r="A23" s="21">
        <v>2010</v>
      </c>
      <c r="B23" s="37">
        <v>99</v>
      </c>
      <c r="C23" s="38">
        <v>594.29999999999995</v>
      </c>
      <c r="D23" s="37">
        <v>183</v>
      </c>
      <c r="E23" s="38">
        <v>1510.12</v>
      </c>
      <c r="F23" s="37">
        <v>3571</v>
      </c>
      <c r="G23" s="38">
        <v>27071.269999999997</v>
      </c>
      <c r="H23" s="25">
        <f t="shared" si="2"/>
        <v>0.89672230555644206</v>
      </c>
      <c r="I23" s="25">
        <f t="shared" si="3"/>
        <v>0.99134952659756814</v>
      </c>
      <c r="J23" s="25">
        <f t="shared" si="4"/>
        <v>0.18274083287786608</v>
      </c>
      <c r="K23" s="25">
        <f t="shared" si="0"/>
        <v>0.39354488385029002</v>
      </c>
      <c r="L23" s="25">
        <f t="shared" si="1"/>
        <v>2.1953162891877626E-2</v>
      </c>
      <c r="P23" s="40"/>
      <c r="Q23" s="41"/>
    </row>
    <row r="24" spans="1:17" x14ac:dyDescent="0.2">
      <c r="A24" s="21">
        <v>2011</v>
      </c>
      <c r="B24" s="37">
        <v>95</v>
      </c>
      <c r="C24" s="38">
        <v>731.76</v>
      </c>
      <c r="D24" s="37">
        <v>185</v>
      </c>
      <c r="E24" s="38">
        <v>1757.96</v>
      </c>
      <c r="F24" s="37">
        <v>4431</v>
      </c>
      <c r="G24" s="38">
        <v>38050.15</v>
      </c>
      <c r="H24" s="25">
        <f t="shared" si="2"/>
        <v>0.23129732458354374</v>
      </c>
      <c r="I24" s="25">
        <f t="shared" si="3"/>
        <v>0.16411940772918721</v>
      </c>
      <c r="J24" s="25">
        <f t="shared" si="4"/>
        <v>0.40555467105902332</v>
      </c>
      <c r="K24" s="25">
        <f t="shared" si="0"/>
        <v>0.41625520489658469</v>
      </c>
      <c r="L24" s="25">
        <f t="shared" si="1"/>
        <v>1.923146163681352E-2</v>
      </c>
      <c r="P24" s="40"/>
      <c r="Q24" s="41"/>
    </row>
    <row r="25" spans="1:17" x14ac:dyDescent="0.2">
      <c r="A25" s="21">
        <v>2012</v>
      </c>
      <c r="B25" s="37">
        <v>118</v>
      </c>
      <c r="C25" s="38">
        <v>826.22</v>
      </c>
      <c r="D25" s="37">
        <v>189</v>
      </c>
      <c r="E25" s="38">
        <v>1220.55</v>
      </c>
      <c r="F25" s="37">
        <v>4902</v>
      </c>
      <c r="G25" s="38">
        <v>33816.65</v>
      </c>
      <c r="H25" s="25">
        <f t="shared" si="2"/>
        <v>0.12908603913851541</v>
      </c>
      <c r="I25" s="25">
        <f t="shared" si="3"/>
        <v>-0.30570092607340332</v>
      </c>
      <c r="J25" s="25">
        <f t="shared" si="4"/>
        <v>-0.11126105941763698</v>
      </c>
      <c r="K25" s="25">
        <f t="shared" si="0"/>
        <v>0.67692433738888214</v>
      </c>
      <c r="L25" s="25">
        <f t="shared" si="1"/>
        <v>2.4432343239203173E-2</v>
      </c>
      <c r="P25" s="40"/>
      <c r="Q25" s="41"/>
    </row>
    <row r="26" spans="1:17" x14ac:dyDescent="0.2">
      <c r="A26" s="21">
        <v>2013</v>
      </c>
      <c r="B26" s="37">
        <v>146</v>
      </c>
      <c r="C26" s="38">
        <v>666.92000000000007</v>
      </c>
      <c r="D26" s="37">
        <v>259</v>
      </c>
      <c r="E26" s="38">
        <v>1842.12</v>
      </c>
      <c r="F26" s="37">
        <v>5465</v>
      </c>
      <c r="G26" s="38">
        <v>37388.839999999997</v>
      </c>
      <c r="H26" s="25">
        <f t="shared" si="2"/>
        <v>-0.19280579022536365</v>
      </c>
      <c r="I26" s="25">
        <f t="shared" si="3"/>
        <v>0.50925402482487403</v>
      </c>
      <c r="J26" s="25">
        <f t="shared" si="4"/>
        <v>0.10563405896207918</v>
      </c>
      <c r="K26" s="25">
        <f t="shared" si="0"/>
        <v>0.36203938939917057</v>
      </c>
      <c r="L26" s="25">
        <f t="shared" si="1"/>
        <v>1.783740816778483E-2</v>
      </c>
      <c r="P26" s="40"/>
      <c r="Q26" s="41"/>
    </row>
    <row r="27" spans="1:17" x14ac:dyDescent="0.2">
      <c r="A27" s="21">
        <v>2014</v>
      </c>
      <c r="B27" s="37">
        <v>161</v>
      </c>
      <c r="C27" s="38">
        <v>1202.04</v>
      </c>
      <c r="D27" s="37">
        <v>266</v>
      </c>
      <c r="E27" s="38">
        <v>2345.89</v>
      </c>
      <c r="F27" s="37">
        <v>6397</v>
      </c>
      <c r="G27" s="38">
        <v>60665.58</v>
      </c>
      <c r="H27" s="25">
        <f t="shared" si="2"/>
        <v>0.80237509746296387</v>
      </c>
      <c r="I27" s="25">
        <f t="shared" si="3"/>
        <v>0.27347295507350228</v>
      </c>
      <c r="J27" s="25">
        <f t="shared" si="4"/>
        <v>0.62255849606460134</v>
      </c>
      <c r="K27" s="25">
        <f t="shared" si="0"/>
        <v>0.51240254231869353</v>
      </c>
      <c r="L27" s="25">
        <f t="shared" si="1"/>
        <v>1.9814201067557581E-2</v>
      </c>
      <c r="P27" s="40"/>
      <c r="Q27" s="41"/>
    </row>
    <row r="28" spans="1:17" x14ac:dyDescent="0.2">
      <c r="A28" s="21">
        <v>2015</v>
      </c>
      <c r="B28" s="37">
        <v>164</v>
      </c>
      <c r="C28" s="38">
        <v>1113.6300000000001</v>
      </c>
      <c r="D28" s="37">
        <v>263</v>
      </c>
      <c r="E28" s="38">
        <v>2131.35</v>
      </c>
      <c r="F28" s="37">
        <v>6643</v>
      </c>
      <c r="G28" s="38">
        <v>77287.16</v>
      </c>
      <c r="H28" s="25">
        <f t="shared" si="2"/>
        <v>-7.3549965059398897E-2</v>
      </c>
      <c r="I28" s="25">
        <f t="shared" si="3"/>
        <v>-9.1453563466317681E-2</v>
      </c>
      <c r="J28" s="25">
        <f t="shared" si="4"/>
        <v>0.27398699559123973</v>
      </c>
      <c r="K28" s="25">
        <f t="shared" si="0"/>
        <v>0.52249982405517637</v>
      </c>
      <c r="L28" s="25">
        <f t="shared" si="1"/>
        <v>1.4408991092440194E-2</v>
      </c>
      <c r="P28" s="40"/>
      <c r="Q28" s="41"/>
    </row>
    <row r="29" spans="1:17" x14ac:dyDescent="0.2">
      <c r="A29" s="21">
        <v>2016</v>
      </c>
      <c r="B29" s="37">
        <v>154</v>
      </c>
      <c r="C29" s="38">
        <v>966.72</v>
      </c>
      <c r="D29" s="37">
        <v>263</v>
      </c>
      <c r="E29" s="38">
        <v>1480.7000000000003</v>
      </c>
      <c r="F29" s="37">
        <v>6412</v>
      </c>
      <c r="G29" s="38">
        <v>60919.09</v>
      </c>
      <c r="H29" s="25">
        <f t="shared" si="2"/>
        <v>-0.13191993750168374</v>
      </c>
      <c r="I29" s="25">
        <f t="shared" si="3"/>
        <v>-0.30527599878011574</v>
      </c>
      <c r="J29" s="25">
        <f t="shared" si="4"/>
        <v>-0.21178252636013545</v>
      </c>
      <c r="K29" s="25">
        <f t="shared" si="0"/>
        <v>0.65288039440805012</v>
      </c>
      <c r="L29" s="25">
        <f t="shared" si="1"/>
        <v>1.5868917280281107E-2</v>
      </c>
    </row>
    <row r="30" spans="1:17" x14ac:dyDescent="0.2">
      <c r="A30" s="21">
        <v>2017</v>
      </c>
      <c r="B30" s="37">
        <v>164</v>
      </c>
      <c r="C30" s="38">
        <v>889.28</v>
      </c>
      <c r="D30" s="37">
        <v>263</v>
      </c>
      <c r="E30" s="38">
        <v>1888.23</v>
      </c>
      <c r="F30" s="37">
        <v>6883</v>
      </c>
      <c r="G30" s="38">
        <v>87692.200000000012</v>
      </c>
      <c r="H30" s="25">
        <f t="shared" si="2"/>
        <v>-8.0105925190334382E-2</v>
      </c>
      <c r="I30" s="25">
        <f t="shared" si="3"/>
        <v>0.27522793273451723</v>
      </c>
      <c r="J30" s="25">
        <f t="shared" si="4"/>
        <v>0.4394863744681678</v>
      </c>
      <c r="K30" s="25">
        <f t="shared" si="0"/>
        <v>0.47095957589912246</v>
      </c>
      <c r="L30" s="25">
        <f t="shared" si="1"/>
        <v>1.0140924734468971E-2</v>
      </c>
    </row>
    <row r="31" spans="1:17" x14ac:dyDescent="0.2">
      <c r="A31" s="21">
        <v>2018</v>
      </c>
      <c r="B31" s="37">
        <v>183</v>
      </c>
      <c r="C31" s="38">
        <v>1553.04</v>
      </c>
      <c r="D31" s="37">
        <v>315</v>
      </c>
      <c r="E31" s="38">
        <v>2404.94</v>
      </c>
      <c r="F31" s="37">
        <v>7182</v>
      </c>
      <c r="G31" s="38">
        <v>122142.65</v>
      </c>
      <c r="H31" s="25">
        <f t="shared" si="2"/>
        <v>0.74640158330334649</v>
      </c>
      <c r="I31" s="25">
        <f t="shared" si="3"/>
        <v>0.27364780773528652</v>
      </c>
      <c r="J31" s="25">
        <f t="shared" si="4"/>
        <v>0.39285649122726968</v>
      </c>
      <c r="K31" s="25">
        <f t="shared" si="0"/>
        <v>0.64577078846041891</v>
      </c>
      <c r="L31" s="25">
        <f t="shared" si="1"/>
        <v>1.2714968931818657E-2</v>
      </c>
    </row>
    <row r="32" spans="1:17" x14ac:dyDescent="0.2">
      <c r="A32" s="21">
        <v>2019</v>
      </c>
      <c r="B32" s="37">
        <v>183</v>
      </c>
      <c r="C32" s="38">
        <v>1916.45</v>
      </c>
      <c r="D32" s="37">
        <v>312</v>
      </c>
      <c r="E32" s="38">
        <v>3167.9500000000003</v>
      </c>
      <c r="F32" s="37">
        <v>6796</v>
      </c>
      <c r="G32" s="38">
        <v>113546.4</v>
      </c>
      <c r="H32" s="25">
        <f>(+C32-C31)/C31</f>
        <v>0.23399912429815078</v>
      </c>
      <c r="I32" s="25">
        <f>(+E32-E31)/E31</f>
        <v>0.31726779046462705</v>
      </c>
      <c r="J32" s="25">
        <f>(+G32-G31)/G31</f>
        <v>-7.037877432657634E-2</v>
      </c>
      <c r="K32" s="25">
        <f>+C32/E32</f>
        <v>0.60494957306775676</v>
      </c>
      <c r="L32" s="25">
        <f>+C32/G32</f>
        <v>1.6878122071681712E-2</v>
      </c>
    </row>
    <row r="33" spans="1:12" x14ac:dyDescent="0.2">
      <c r="A33" s="21">
        <v>2020</v>
      </c>
      <c r="B33" s="37">
        <v>144</v>
      </c>
      <c r="C33" s="38">
        <v>1789.9899999999998</v>
      </c>
      <c r="D33" s="37">
        <v>275</v>
      </c>
      <c r="E33" s="38">
        <v>3358.3099999999995</v>
      </c>
      <c r="F33" s="37">
        <v>6305</v>
      </c>
      <c r="G33" s="38">
        <v>133211.99</v>
      </c>
      <c r="H33" s="25">
        <f>(+C33-C32)/C32</f>
        <v>-6.5986589788411001E-2</v>
      </c>
      <c r="I33" s="25">
        <f>(+E33-E32)/E32</f>
        <v>6.008933221799561E-2</v>
      </c>
      <c r="J33" s="25">
        <f>(+G33-G32)/G32</f>
        <v>0.173194306468545</v>
      </c>
      <c r="K33" s="25">
        <f>+C33/E33</f>
        <v>0.53300320697017256</v>
      </c>
      <c r="L33" s="25">
        <f>+C33/G33</f>
        <v>1.3437153817760698E-2</v>
      </c>
    </row>
    <row r="34" spans="1:12" x14ac:dyDescent="0.2">
      <c r="A34" s="21"/>
      <c r="B34" s="26"/>
      <c r="C34" s="27"/>
      <c r="D34" s="28"/>
      <c r="F34" s="29"/>
      <c r="G34" s="30"/>
      <c r="H34" s="25"/>
      <c r="I34" s="25"/>
      <c r="J34" s="25"/>
      <c r="K34" s="25"/>
      <c r="L34" s="25"/>
    </row>
    <row r="35" spans="1:12" x14ac:dyDescent="0.2">
      <c r="A35" s="21" t="s">
        <v>89</v>
      </c>
      <c r="B35" s="37">
        <f>+B111</f>
        <v>33</v>
      </c>
      <c r="C35" s="38">
        <f t="shared" ref="C35:G35" si="5">+C111</f>
        <v>490.33</v>
      </c>
      <c r="D35" s="37">
        <f t="shared" si="5"/>
        <v>66</v>
      </c>
      <c r="E35" s="38">
        <f t="shared" si="5"/>
        <v>876.62</v>
      </c>
      <c r="F35" s="37">
        <f t="shared" si="5"/>
        <v>1519</v>
      </c>
      <c r="G35" s="38">
        <f t="shared" si="5"/>
        <v>28661.13</v>
      </c>
      <c r="H35" s="25"/>
      <c r="I35" s="25"/>
      <c r="J35" s="25"/>
      <c r="K35" s="25">
        <f>+C35/E35</f>
        <v>0.55934156190823847</v>
      </c>
      <c r="L35" s="25">
        <f>+C35/G35</f>
        <v>1.7107839083804442E-2</v>
      </c>
    </row>
    <row r="36" spans="1:12" x14ac:dyDescent="0.2">
      <c r="A36" s="21" t="s">
        <v>94</v>
      </c>
      <c r="B36" s="37">
        <f>+B115</f>
        <v>40</v>
      </c>
      <c r="C36" s="38">
        <f t="shared" ref="C36:G36" si="6">+C115</f>
        <v>428.77</v>
      </c>
      <c r="D36" s="37">
        <f t="shared" si="6"/>
        <v>69</v>
      </c>
      <c r="E36" s="38">
        <f t="shared" si="6"/>
        <v>1183.48</v>
      </c>
      <c r="F36" s="37">
        <f t="shared" si="6"/>
        <v>1735</v>
      </c>
      <c r="G36" s="38">
        <f t="shared" si="6"/>
        <v>62147.34</v>
      </c>
      <c r="H36" s="25">
        <f>(+C36-C35)/C35</f>
        <v>-0.12554810025900925</v>
      </c>
      <c r="I36" s="25">
        <f>(+E36-E35)/E35</f>
        <v>0.35004905204079306</v>
      </c>
      <c r="J36" s="25">
        <f>(+G36-G35)/G35</f>
        <v>1.1683492590836435</v>
      </c>
      <c r="K36" s="25">
        <f>+C36/E36</f>
        <v>0.36229594078480409</v>
      </c>
      <c r="L36" s="25">
        <f>+C36/G36</f>
        <v>6.8992494288572931E-3</v>
      </c>
    </row>
    <row r="37" spans="1:12" x14ac:dyDescent="0.2">
      <c r="A37" s="21"/>
      <c r="B37" s="28"/>
      <c r="C37" s="31"/>
      <c r="D37" s="24"/>
      <c r="E37" s="32"/>
      <c r="F37" s="24"/>
      <c r="G37" s="32"/>
      <c r="H37" s="25"/>
      <c r="I37" s="25"/>
      <c r="J37" s="25"/>
      <c r="K37" s="25"/>
      <c r="L37" s="25"/>
    </row>
    <row r="38" spans="1:12" x14ac:dyDescent="0.2">
      <c r="A38" s="21" t="s">
        <v>1</v>
      </c>
      <c r="B38" s="28"/>
      <c r="C38" s="31"/>
      <c r="D38" s="24"/>
      <c r="E38" s="32"/>
      <c r="F38" s="24"/>
      <c r="G38" s="32"/>
      <c r="H38" s="25"/>
      <c r="I38" s="25"/>
      <c r="J38" s="25"/>
      <c r="K38" s="25"/>
      <c r="L38" s="25"/>
    </row>
    <row r="39" spans="1:12" x14ac:dyDescent="0.2">
      <c r="A39" s="21" t="s">
        <v>66</v>
      </c>
      <c r="B39" s="24">
        <v>6</v>
      </c>
      <c r="C39" s="39">
        <v>111.5</v>
      </c>
      <c r="D39" s="24">
        <v>17</v>
      </c>
      <c r="E39" s="39">
        <v>306.85000000000002</v>
      </c>
      <c r="F39" s="37">
        <v>399</v>
      </c>
      <c r="G39" s="38">
        <v>4989.12</v>
      </c>
      <c r="H39" s="25"/>
      <c r="I39" s="25"/>
      <c r="J39" s="25"/>
      <c r="K39" s="25">
        <f t="shared" ref="K39:K76" si="7">+C39/E39</f>
        <v>0.36336972462115036</v>
      </c>
      <c r="L39" s="25">
        <f>+C39/G39</f>
        <v>2.2348630620229619E-2</v>
      </c>
    </row>
    <row r="40" spans="1:12" x14ac:dyDescent="0.2">
      <c r="A40" s="21" t="s">
        <v>67</v>
      </c>
      <c r="B40" s="24">
        <v>7</v>
      </c>
      <c r="C40" s="39">
        <v>45.8</v>
      </c>
      <c r="D40" s="24">
        <v>16</v>
      </c>
      <c r="E40" s="39">
        <v>143.1</v>
      </c>
      <c r="F40" s="37">
        <v>441</v>
      </c>
      <c r="G40" s="38">
        <v>4914.79</v>
      </c>
      <c r="H40" s="25">
        <f t="shared" ref="H40:H49" si="8">(+C40-C39)/C39</f>
        <v>-0.58923766816143497</v>
      </c>
      <c r="I40" s="25">
        <f t="shared" ref="I40:I77" si="9">(+E40-E39)/E39</f>
        <v>-0.53364836239204827</v>
      </c>
      <c r="J40" s="25">
        <f t="shared" ref="J40:J76" si="10">(+G40-G39)/G39</f>
        <v>-1.4898418959656198E-2</v>
      </c>
      <c r="K40" s="25">
        <f t="shared" si="7"/>
        <v>0.32005590496156533</v>
      </c>
      <c r="L40" s="25">
        <f>+C40/G40</f>
        <v>9.3188111801318051E-3</v>
      </c>
    </row>
    <row r="41" spans="1:12" x14ac:dyDescent="0.2">
      <c r="A41" s="21" t="s">
        <v>68</v>
      </c>
      <c r="B41" s="24">
        <v>9</v>
      </c>
      <c r="C41" s="39">
        <v>57.78</v>
      </c>
      <c r="D41" s="24">
        <v>22</v>
      </c>
      <c r="E41" s="39">
        <v>137.97</v>
      </c>
      <c r="F41" s="37">
        <v>371</v>
      </c>
      <c r="G41" s="38">
        <v>3441.55</v>
      </c>
      <c r="H41" s="25">
        <f t="shared" si="8"/>
        <v>0.2615720524017468</v>
      </c>
      <c r="I41" s="25">
        <f t="shared" si="9"/>
        <v>-3.5849056603773556E-2</v>
      </c>
      <c r="J41" s="25">
        <f t="shared" si="10"/>
        <v>-0.29975644941085983</v>
      </c>
      <c r="K41" s="25">
        <f t="shared" si="7"/>
        <v>0.41878669275929553</v>
      </c>
      <c r="L41" s="25">
        <f>+C41/G41</f>
        <v>1.6788946840813005E-2</v>
      </c>
    </row>
    <row r="42" spans="1:12" x14ac:dyDescent="0.2">
      <c r="A42" s="21" t="s">
        <v>69</v>
      </c>
      <c r="B42" s="24">
        <v>11</v>
      </c>
      <c r="C42" s="39">
        <v>81.680000000000007</v>
      </c>
      <c r="D42" s="24">
        <v>21</v>
      </c>
      <c r="E42" s="39">
        <v>261.95</v>
      </c>
      <c r="F42" s="37">
        <v>361</v>
      </c>
      <c r="G42" s="38">
        <v>3496.37</v>
      </c>
      <c r="H42" s="25">
        <f t="shared" si="8"/>
        <v>0.41363793700242307</v>
      </c>
      <c r="I42" s="25">
        <f t="shared" si="9"/>
        <v>0.89860114517648759</v>
      </c>
      <c r="J42" s="25">
        <f t="shared" si="10"/>
        <v>1.5928869259490552E-2</v>
      </c>
      <c r="K42" s="25">
        <f t="shared" si="7"/>
        <v>0.31181523191448751</v>
      </c>
      <c r="L42" s="25">
        <f>+C42/G42</f>
        <v>2.3361371937180565E-2</v>
      </c>
    </row>
    <row r="43" spans="1:12" x14ac:dyDescent="0.2">
      <c r="A43" s="21" t="s">
        <v>70</v>
      </c>
      <c r="B43" s="24">
        <v>12</v>
      </c>
      <c r="C43" s="39">
        <v>61.05</v>
      </c>
      <c r="D43" s="24">
        <v>19</v>
      </c>
      <c r="E43" s="39">
        <v>136.19999999999999</v>
      </c>
      <c r="F43" s="37">
        <v>386</v>
      </c>
      <c r="G43" s="38">
        <v>3869.08</v>
      </c>
      <c r="H43" s="25">
        <f t="shared" si="8"/>
        <v>-0.25257100881488748</v>
      </c>
      <c r="I43" s="25">
        <f t="shared" si="9"/>
        <v>-0.48005344531399124</v>
      </c>
      <c r="J43" s="25">
        <f t="shared" si="10"/>
        <v>0.10659912995478169</v>
      </c>
      <c r="K43" s="25">
        <f t="shared" si="7"/>
        <v>0.44823788546255511</v>
      </c>
      <c r="L43" s="25">
        <f t="shared" ref="L43:L84" si="11">+C43/G43</f>
        <v>1.5778944865446048E-2</v>
      </c>
    </row>
    <row r="44" spans="1:12" x14ac:dyDescent="0.2">
      <c r="A44" s="21" t="s">
        <v>71</v>
      </c>
      <c r="B44" s="24">
        <v>9</v>
      </c>
      <c r="C44" s="39">
        <v>112.35</v>
      </c>
      <c r="D44" s="24">
        <v>24</v>
      </c>
      <c r="E44" s="39">
        <v>304.3</v>
      </c>
      <c r="F44" s="37">
        <v>449</v>
      </c>
      <c r="G44" s="38">
        <v>4469.29</v>
      </c>
      <c r="H44" s="25">
        <f t="shared" si="8"/>
        <v>0.84029484029484025</v>
      </c>
      <c r="I44" s="25">
        <f t="shared" si="9"/>
        <v>1.2342143906020562</v>
      </c>
      <c r="J44" s="25">
        <f t="shared" si="10"/>
        <v>0.15512990168205362</v>
      </c>
      <c r="K44" s="25">
        <f t="shared" si="7"/>
        <v>0.36920801840289186</v>
      </c>
      <c r="L44" s="25">
        <f t="shared" si="11"/>
        <v>2.5138221059720894E-2</v>
      </c>
    </row>
    <row r="45" spans="1:12" x14ac:dyDescent="0.2">
      <c r="A45" s="21" t="s">
        <v>72</v>
      </c>
      <c r="B45" s="24">
        <v>14</v>
      </c>
      <c r="C45" s="39">
        <v>226.38</v>
      </c>
      <c r="D45" s="24">
        <v>24</v>
      </c>
      <c r="E45" s="39">
        <v>307.27999999999997</v>
      </c>
      <c r="F45" s="37">
        <v>467</v>
      </c>
      <c r="G45" s="38">
        <v>4606.3900000000003</v>
      </c>
      <c r="H45" s="25">
        <f t="shared" si="8"/>
        <v>1.0149532710280373</v>
      </c>
      <c r="I45" s="25">
        <f t="shared" si="9"/>
        <v>9.792967466316008E-3</v>
      </c>
      <c r="J45" s="25">
        <f t="shared" si="10"/>
        <v>3.0676013416001281E-2</v>
      </c>
      <c r="K45" s="25">
        <f t="shared" si="7"/>
        <v>0.73672220775839625</v>
      </c>
      <c r="L45" s="25">
        <f t="shared" si="11"/>
        <v>4.9144774975631675E-2</v>
      </c>
    </row>
    <row r="46" spans="1:12" x14ac:dyDescent="0.2">
      <c r="A46" s="21" t="s">
        <v>73</v>
      </c>
      <c r="B46" s="24">
        <v>10</v>
      </c>
      <c r="C46" s="39">
        <v>80.599999999999994</v>
      </c>
      <c r="D46" s="24">
        <v>31</v>
      </c>
      <c r="E46" s="39">
        <v>692.25</v>
      </c>
      <c r="F46" s="37">
        <v>491</v>
      </c>
      <c r="G46" s="38">
        <v>5065.26</v>
      </c>
      <c r="H46" s="25">
        <f t="shared" si="8"/>
        <v>-0.64396148069617454</v>
      </c>
      <c r="I46" s="25">
        <f t="shared" si="9"/>
        <v>1.2528312939338715</v>
      </c>
      <c r="J46" s="25">
        <f t="shared" si="10"/>
        <v>9.961596825279663E-2</v>
      </c>
      <c r="K46" s="25">
        <f t="shared" si="7"/>
        <v>0.1164319248826291</v>
      </c>
      <c r="L46" s="25">
        <f t="shared" si="11"/>
        <v>1.5912312497285429E-2</v>
      </c>
    </row>
    <row r="47" spans="1:12" x14ac:dyDescent="0.2">
      <c r="A47" s="21" t="s">
        <v>74</v>
      </c>
      <c r="B47" s="24">
        <v>14</v>
      </c>
      <c r="C47" s="39">
        <v>118.98</v>
      </c>
      <c r="D47" s="24">
        <v>34</v>
      </c>
      <c r="E47" s="39">
        <v>342.09</v>
      </c>
      <c r="F47" s="37">
        <v>524</v>
      </c>
      <c r="G47" s="38">
        <v>6459.55</v>
      </c>
      <c r="H47" s="25">
        <f t="shared" si="8"/>
        <v>0.47617866004962794</v>
      </c>
      <c r="I47" s="25">
        <f t="shared" si="9"/>
        <v>-0.50582881906825572</v>
      </c>
      <c r="J47" s="25">
        <f t="shared" si="10"/>
        <v>0.27526523811216008</v>
      </c>
      <c r="K47" s="25">
        <f t="shared" si="7"/>
        <v>0.34780320968166278</v>
      </c>
      <c r="L47" s="25">
        <f t="shared" si="11"/>
        <v>1.8419239730321772E-2</v>
      </c>
    </row>
    <row r="48" spans="1:12" x14ac:dyDescent="0.2">
      <c r="A48" s="21" t="s">
        <v>75</v>
      </c>
      <c r="B48" s="24">
        <v>19</v>
      </c>
      <c r="C48" s="39">
        <v>257.25</v>
      </c>
      <c r="D48" s="24">
        <v>30</v>
      </c>
      <c r="E48" s="39">
        <v>372.92</v>
      </c>
      <c r="F48" s="37">
        <v>527</v>
      </c>
      <c r="G48" s="38">
        <v>6618.7400000000007</v>
      </c>
      <c r="H48" s="25">
        <f t="shared" si="8"/>
        <v>1.1621280887544123</v>
      </c>
      <c r="I48" s="25">
        <f t="shared" si="9"/>
        <v>9.0122482387675881E-2</v>
      </c>
      <c r="J48" s="25">
        <f t="shared" si="10"/>
        <v>2.4644131557151894E-2</v>
      </c>
      <c r="K48" s="25">
        <f t="shared" si="7"/>
        <v>0.68982623619006755</v>
      </c>
      <c r="L48" s="25">
        <f t="shared" si="11"/>
        <v>3.8866914246518218E-2</v>
      </c>
    </row>
    <row r="49" spans="1:12" x14ac:dyDescent="0.2">
      <c r="A49" s="21" t="s">
        <v>76</v>
      </c>
      <c r="B49" s="24">
        <v>14</v>
      </c>
      <c r="C49" s="39">
        <v>149.30000000000001</v>
      </c>
      <c r="D49" s="24">
        <v>31</v>
      </c>
      <c r="E49" s="39">
        <v>294.16000000000003</v>
      </c>
      <c r="F49" s="37">
        <v>501</v>
      </c>
      <c r="G49" s="38">
        <v>5876.12</v>
      </c>
      <c r="H49" s="25">
        <f t="shared" si="8"/>
        <v>-0.41963070942662772</v>
      </c>
      <c r="I49" s="25">
        <f t="shared" si="9"/>
        <v>-0.21119811219564513</v>
      </c>
      <c r="J49" s="25">
        <f t="shared" si="10"/>
        <v>-0.11219960294557585</v>
      </c>
      <c r="K49" s="25">
        <f t="shared" si="7"/>
        <v>0.50754691324449275</v>
      </c>
      <c r="L49" s="25">
        <f t="shared" si="11"/>
        <v>2.5407922234399572E-2</v>
      </c>
    </row>
    <row r="50" spans="1:12" x14ac:dyDescent="0.2">
      <c r="A50" s="21" t="s">
        <v>77</v>
      </c>
      <c r="B50" s="24">
        <v>11</v>
      </c>
      <c r="C50" s="39">
        <v>118</v>
      </c>
      <c r="D50" s="24">
        <v>24</v>
      </c>
      <c r="E50" s="39">
        <v>241.74</v>
      </c>
      <c r="F50" s="37">
        <v>512</v>
      </c>
      <c r="G50" s="38">
        <v>5147.26</v>
      </c>
      <c r="H50" s="25">
        <f t="shared" ref="H50:H85" si="12">(+C50-C49)/C49</f>
        <v>-0.20964501004688552</v>
      </c>
      <c r="I50" s="25">
        <f t="shared" si="9"/>
        <v>-0.17820233886320375</v>
      </c>
      <c r="J50" s="25">
        <f t="shared" si="10"/>
        <v>-0.12403763027303726</v>
      </c>
      <c r="K50" s="25">
        <f t="shared" si="7"/>
        <v>0.48812774054769587</v>
      </c>
      <c r="L50" s="25">
        <f t="shared" si="11"/>
        <v>2.2924818252818002E-2</v>
      </c>
    </row>
    <row r="51" spans="1:12" x14ac:dyDescent="0.2">
      <c r="A51" s="21" t="s">
        <v>32</v>
      </c>
      <c r="B51" s="24">
        <v>14</v>
      </c>
      <c r="C51" s="39">
        <v>135.91</v>
      </c>
      <c r="D51" s="24">
        <v>26</v>
      </c>
      <c r="E51" s="39">
        <v>243.81</v>
      </c>
      <c r="F51" s="37">
        <v>478</v>
      </c>
      <c r="G51" s="38">
        <v>4506.63</v>
      </c>
      <c r="H51" s="25">
        <f t="shared" si="12"/>
        <v>0.15177966101694912</v>
      </c>
      <c r="I51" s="25">
        <f t="shared" si="9"/>
        <v>8.5629188384214166E-3</v>
      </c>
      <c r="J51" s="25">
        <f t="shared" si="10"/>
        <v>-0.12446039251951525</v>
      </c>
      <c r="K51" s="25">
        <f t="shared" si="7"/>
        <v>0.55744227062056517</v>
      </c>
      <c r="L51" s="25">
        <f t="shared" si="11"/>
        <v>3.0157789745330767E-2</v>
      </c>
    </row>
    <row r="52" spans="1:12" x14ac:dyDescent="0.2">
      <c r="A52" s="21" t="s">
        <v>33</v>
      </c>
      <c r="B52" s="24">
        <v>12</v>
      </c>
      <c r="C52" s="39">
        <v>97.09</v>
      </c>
      <c r="D52" s="24">
        <v>28</v>
      </c>
      <c r="E52" s="39">
        <v>212.57</v>
      </c>
      <c r="F52" s="37">
        <v>505</v>
      </c>
      <c r="G52" s="38">
        <v>5404.63</v>
      </c>
      <c r="H52" s="25">
        <f t="shared" si="12"/>
        <v>-0.28563019645353538</v>
      </c>
      <c r="I52" s="25">
        <f t="shared" si="9"/>
        <v>-0.1281325622410894</v>
      </c>
      <c r="J52" s="25">
        <f t="shared" si="10"/>
        <v>0.19926197624388955</v>
      </c>
      <c r="K52" s="25">
        <f t="shared" si="7"/>
        <v>0.45674366091169971</v>
      </c>
      <c r="L52" s="25">
        <f t="shared" si="11"/>
        <v>1.7964226968358612E-2</v>
      </c>
    </row>
    <row r="53" spans="1:12" x14ac:dyDescent="0.2">
      <c r="A53" s="21" t="s">
        <v>34</v>
      </c>
      <c r="B53" s="24">
        <v>10</v>
      </c>
      <c r="C53" s="39">
        <v>72.02</v>
      </c>
      <c r="D53" s="24">
        <v>37</v>
      </c>
      <c r="E53" s="39">
        <v>327.48</v>
      </c>
      <c r="F53" s="37">
        <v>555</v>
      </c>
      <c r="G53" s="38">
        <v>5371.7199999999993</v>
      </c>
      <c r="H53" s="25">
        <f t="shared" si="12"/>
        <v>-0.25821402822123807</v>
      </c>
      <c r="I53" s="25">
        <f t="shared" si="9"/>
        <v>0.54057486945476796</v>
      </c>
      <c r="J53" s="25">
        <f t="shared" si="10"/>
        <v>-6.0892234991110888E-3</v>
      </c>
      <c r="K53" s="25">
        <f t="shared" si="7"/>
        <v>0.21992182728716256</v>
      </c>
      <c r="L53" s="25">
        <f t="shared" si="11"/>
        <v>1.3407251308705593E-2</v>
      </c>
    </row>
    <row r="54" spans="1:12" x14ac:dyDescent="0.2">
      <c r="A54" s="21" t="s">
        <v>35</v>
      </c>
      <c r="B54" s="24">
        <v>12</v>
      </c>
      <c r="C54" s="39">
        <v>335.35</v>
      </c>
      <c r="D54" s="24">
        <v>29</v>
      </c>
      <c r="E54" s="39">
        <v>424.68</v>
      </c>
      <c r="F54" s="37">
        <v>520</v>
      </c>
      <c r="G54" s="38">
        <v>5687.9499999999989</v>
      </c>
      <c r="H54" s="25">
        <f t="shared" si="12"/>
        <v>3.6563454595945579</v>
      </c>
      <c r="I54" s="25">
        <f t="shared" si="9"/>
        <v>0.2968120190545987</v>
      </c>
      <c r="J54" s="25">
        <f t="shared" si="10"/>
        <v>5.8869412404220549E-2</v>
      </c>
      <c r="K54" s="25">
        <f t="shared" si="7"/>
        <v>0.7896533860789301</v>
      </c>
      <c r="L54" s="25">
        <f t="shared" si="11"/>
        <v>5.8957972556017563E-2</v>
      </c>
    </row>
    <row r="55" spans="1:12" x14ac:dyDescent="0.2">
      <c r="A55" s="21" t="s">
        <v>6</v>
      </c>
      <c r="B55" s="24">
        <v>17</v>
      </c>
      <c r="C55" s="39">
        <v>132.30000000000001</v>
      </c>
      <c r="D55" s="24">
        <v>37</v>
      </c>
      <c r="E55" s="39">
        <v>339.86</v>
      </c>
      <c r="F55" s="37">
        <v>619</v>
      </c>
      <c r="G55" s="38">
        <v>6893.02</v>
      </c>
      <c r="H55" s="25">
        <f t="shared" si="12"/>
        <v>-0.60548680483077377</v>
      </c>
      <c r="I55" s="25">
        <f t="shared" si="9"/>
        <v>-0.19972685316002636</v>
      </c>
      <c r="J55" s="25">
        <f t="shared" si="10"/>
        <v>0.21186367672008399</v>
      </c>
      <c r="K55" s="25">
        <f t="shared" si="7"/>
        <v>0.38927793797446009</v>
      </c>
      <c r="L55" s="25">
        <f t="shared" si="11"/>
        <v>1.9193328903731603E-2</v>
      </c>
    </row>
    <row r="56" spans="1:12" x14ac:dyDescent="0.2">
      <c r="A56" s="21" t="s">
        <v>7</v>
      </c>
      <c r="B56" s="24">
        <v>12</v>
      </c>
      <c r="C56" s="39">
        <v>162.05000000000001</v>
      </c>
      <c r="D56" s="24">
        <v>28</v>
      </c>
      <c r="E56" s="39">
        <v>337.48</v>
      </c>
      <c r="F56" s="37">
        <v>611</v>
      </c>
      <c r="G56" s="38">
        <v>6846.01</v>
      </c>
      <c r="H56" s="25">
        <f t="shared" si="12"/>
        <v>0.22486772486772486</v>
      </c>
      <c r="I56" s="25">
        <f t="shared" si="9"/>
        <v>-7.0028835402812786E-3</v>
      </c>
      <c r="J56" s="25">
        <f t="shared" si="10"/>
        <v>-6.8199424925504664E-3</v>
      </c>
      <c r="K56" s="25">
        <f t="shared" si="7"/>
        <v>0.48017660305795901</v>
      </c>
      <c r="L56" s="25">
        <f t="shared" si="11"/>
        <v>2.367072207022777E-2</v>
      </c>
    </row>
    <row r="57" spans="1:12" x14ac:dyDescent="0.2">
      <c r="A57" s="21" t="s">
        <v>8</v>
      </c>
      <c r="B57" s="24">
        <v>14</v>
      </c>
      <c r="C57" s="39">
        <v>134.44999999999999</v>
      </c>
      <c r="D57" s="24">
        <v>29</v>
      </c>
      <c r="E57" s="39">
        <v>358.77</v>
      </c>
      <c r="F57" s="37">
        <v>637</v>
      </c>
      <c r="G57" s="38">
        <v>6905.59</v>
      </c>
      <c r="H57" s="25">
        <f t="shared" si="12"/>
        <v>-0.17031780314717693</v>
      </c>
      <c r="I57" s="25">
        <f t="shared" si="9"/>
        <v>6.3085219864880776E-2</v>
      </c>
      <c r="J57" s="25">
        <f t="shared" si="10"/>
        <v>8.7028794874678718E-3</v>
      </c>
      <c r="K57" s="25">
        <f t="shared" si="7"/>
        <v>0.37475262703124562</v>
      </c>
      <c r="L57" s="25">
        <f t="shared" si="11"/>
        <v>1.946973394018469E-2</v>
      </c>
    </row>
    <row r="58" spans="1:12" x14ac:dyDescent="0.2">
      <c r="A58" s="21" t="s">
        <v>9</v>
      </c>
      <c r="B58" s="24">
        <v>12</v>
      </c>
      <c r="C58" s="39">
        <v>151.06</v>
      </c>
      <c r="D58" s="24">
        <v>29</v>
      </c>
      <c r="E58" s="39">
        <v>382.06</v>
      </c>
      <c r="F58" s="37">
        <v>624</v>
      </c>
      <c r="G58" s="38">
        <v>6539.58</v>
      </c>
      <c r="H58" s="25">
        <f t="shared" si="12"/>
        <v>0.12354034957233183</v>
      </c>
      <c r="I58" s="25">
        <f t="shared" si="9"/>
        <v>6.4916241603255626E-2</v>
      </c>
      <c r="J58" s="25">
        <f t="shared" si="10"/>
        <v>-5.3001988244306457E-2</v>
      </c>
      <c r="K58" s="25">
        <f t="shared" si="7"/>
        <v>0.39538292414803961</v>
      </c>
      <c r="L58" s="25">
        <f t="shared" si="11"/>
        <v>2.3099342771248307E-2</v>
      </c>
    </row>
    <row r="59" spans="1:12" x14ac:dyDescent="0.2">
      <c r="A59" s="21" t="s">
        <v>10</v>
      </c>
      <c r="B59" s="24">
        <v>7</v>
      </c>
      <c r="C59" s="39">
        <v>57.18</v>
      </c>
      <c r="D59" s="24">
        <v>28</v>
      </c>
      <c r="E59" s="39">
        <v>260</v>
      </c>
      <c r="F59" s="37">
        <v>697</v>
      </c>
      <c r="G59" s="38">
        <v>8362.4700000000012</v>
      </c>
      <c r="H59" s="25">
        <f t="shared" si="12"/>
        <v>-0.62147491063153715</v>
      </c>
      <c r="I59" s="25">
        <f t="shared" si="9"/>
        <v>-0.3194786159242004</v>
      </c>
      <c r="J59" s="25">
        <f t="shared" si="10"/>
        <v>0.27874725899828451</v>
      </c>
      <c r="K59" s="25">
        <f t="shared" si="7"/>
        <v>0.21992307692307692</v>
      </c>
      <c r="L59" s="25">
        <f t="shared" si="11"/>
        <v>6.8376926912742282E-3</v>
      </c>
    </row>
    <row r="60" spans="1:12" x14ac:dyDescent="0.2">
      <c r="A60" s="21" t="s">
        <v>11</v>
      </c>
      <c r="B60" s="24">
        <v>16</v>
      </c>
      <c r="C60" s="39">
        <v>88.95</v>
      </c>
      <c r="D60" s="24">
        <v>33</v>
      </c>
      <c r="E60" s="39">
        <v>323.83</v>
      </c>
      <c r="F60" s="37">
        <v>783</v>
      </c>
      <c r="G60" s="38">
        <v>7615.35</v>
      </c>
      <c r="H60" s="25">
        <f t="shared" si="12"/>
        <v>0.55561385099685212</v>
      </c>
      <c r="I60" s="25">
        <f t="shared" si="9"/>
        <v>0.24549999999999994</v>
      </c>
      <c r="J60" s="25">
        <f t="shared" si="10"/>
        <v>-8.9342024545379622E-2</v>
      </c>
      <c r="K60" s="25">
        <f t="shared" si="7"/>
        <v>0.27468115986783193</v>
      </c>
      <c r="L60" s="25">
        <f t="shared" si="11"/>
        <v>1.1680356122830861E-2</v>
      </c>
    </row>
    <row r="61" spans="1:12" x14ac:dyDescent="0.2">
      <c r="A61" s="21" t="s">
        <v>12</v>
      </c>
      <c r="B61" s="24">
        <v>14</v>
      </c>
      <c r="C61" s="39">
        <v>162.84</v>
      </c>
      <c r="D61" s="24">
        <v>30</v>
      </c>
      <c r="E61" s="39">
        <v>429.3</v>
      </c>
      <c r="F61" s="37">
        <v>726</v>
      </c>
      <c r="G61" s="38">
        <v>8226.2999999999993</v>
      </c>
      <c r="H61" s="25">
        <f t="shared" si="12"/>
        <v>0.83069139966273187</v>
      </c>
      <c r="I61" s="25">
        <f t="shared" si="9"/>
        <v>0.32569558101473006</v>
      </c>
      <c r="J61" s="25">
        <f t="shared" si="10"/>
        <v>8.0226122239949432E-2</v>
      </c>
      <c r="K61" s="25">
        <f t="shared" si="7"/>
        <v>0.37931516422082462</v>
      </c>
      <c r="L61" s="25">
        <f t="shared" si="11"/>
        <v>1.9795047591262174E-2</v>
      </c>
    </row>
    <row r="62" spans="1:12" x14ac:dyDescent="0.2">
      <c r="A62" s="21" t="s">
        <v>13</v>
      </c>
      <c r="B62" s="24">
        <v>25</v>
      </c>
      <c r="C62" s="39">
        <v>342.08</v>
      </c>
      <c r="D62" s="24">
        <v>45</v>
      </c>
      <c r="E62" s="39">
        <v>502.46</v>
      </c>
      <c r="F62" s="37">
        <v>736</v>
      </c>
      <c r="G62" s="38">
        <v>7823.2999999999993</v>
      </c>
      <c r="H62" s="25">
        <f t="shared" si="12"/>
        <v>1.1007123556865634</v>
      </c>
      <c r="I62" s="25">
        <f t="shared" si="9"/>
        <v>0.1704169578383414</v>
      </c>
      <c r="J62" s="25">
        <f t="shared" si="10"/>
        <v>-4.8989217509694517E-2</v>
      </c>
      <c r="K62" s="25">
        <f t="shared" si="7"/>
        <v>0.68081041276917564</v>
      </c>
      <c r="L62" s="25">
        <f t="shared" si="11"/>
        <v>4.3725793463116593E-2</v>
      </c>
    </row>
    <row r="63" spans="1:12" x14ac:dyDescent="0.2">
      <c r="A63" s="21" t="s">
        <v>14</v>
      </c>
      <c r="B63" s="24">
        <v>11</v>
      </c>
      <c r="C63" s="39">
        <v>126.3</v>
      </c>
      <c r="D63" s="24">
        <v>24</v>
      </c>
      <c r="E63" s="39">
        <v>262.05</v>
      </c>
      <c r="F63" s="37">
        <v>821</v>
      </c>
      <c r="G63" s="38">
        <v>8316.52</v>
      </c>
      <c r="H63" s="25">
        <f t="shared" si="12"/>
        <v>-0.63078811973807292</v>
      </c>
      <c r="I63" s="25">
        <f t="shared" si="9"/>
        <v>-0.47846594753811245</v>
      </c>
      <c r="J63" s="25">
        <f t="shared" si="10"/>
        <v>6.3045006582899951E-2</v>
      </c>
      <c r="K63" s="25">
        <f t="shared" si="7"/>
        <v>0.48196908986834569</v>
      </c>
      <c r="L63" s="25">
        <f t="shared" si="11"/>
        <v>1.5186640566005973E-2</v>
      </c>
    </row>
    <row r="64" spans="1:12" x14ac:dyDescent="0.2">
      <c r="A64" s="21" t="s">
        <v>15</v>
      </c>
      <c r="B64" s="24">
        <v>13</v>
      </c>
      <c r="C64" s="39">
        <v>85.5</v>
      </c>
      <c r="D64" s="24">
        <v>34</v>
      </c>
      <c r="E64" s="39">
        <v>236.85</v>
      </c>
      <c r="F64" s="37">
        <v>764</v>
      </c>
      <c r="G64" s="38">
        <v>7736.6100000000006</v>
      </c>
      <c r="H64" s="25">
        <f t="shared" si="12"/>
        <v>-0.3230403800475059</v>
      </c>
      <c r="I64" s="25">
        <f t="shared" si="9"/>
        <v>-9.6164854035489467E-2</v>
      </c>
      <c r="J64" s="25">
        <f t="shared" si="10"/>
        <v>-6.9729887020051631E-2</v>
      </c>
      <c r="K64" s="25">
        <f t="shared" si="7"/>
        <v>0.36098796706776443</v>
      </c>
      <c r="L64" s="25">
        <f t="shared" si="11"/>
        <v>1.1051351948721725E-2</v>
      </c>
    </row>
    <row r="65" spans="1:12" x14ac:dyDescent="0.2">
      <c r="A65" s="21" t="s">
        <v>16</v>
      </c>
      <c r="B65" s="24">
        <v>22</v>
      </c>
      <c r="C65" s="39">
        <v>87.3</v>
      </c>
      <c r="D65" s="24">
        <v>37</v>
      </c>
      <c r="E65" s="39">
        <v>282.37</v>
      </c>
      <c r="F65" s="37">
        <v>771</v>
      </c>
      <c r="G65" s="38">
        <v>7514.33</v>
      </c>
      <c r="H65" s="25">
        <f t="shared" si="12"/>
        <v>2.1052631578947337E-2</v>
      </c>
      <c r="I65" s="25">
        <f t="shared" si="9"/>
        <v>0.19218914925058059</v>
      </c>
      <c r="J65" s="25">
        <f t="shared" si="10"/>
        <v>-2.8730929955109619E-2</v>
      </c>
      <c r="K65" s="25">
        <f t="shared" si="7"/>
        <v>0.30916882105039484</v>
      </c>
      <c r="L65" s="25">
        <f t="shared" si="11"/>
        <v>1.1617802252496231E-2</v>
      </c>
    </row>
    <row r="66" spans="1:12" x14ac:dyDescent="0.2">
      <c r="A66" s="21" t="s">
        <v>17</v>
      </c>
      <c r="B66" s="24">
        <v>19</v>
      </c>
      <c r="C66" s="39">
        <v>397.82</v>
      </c>
      <c r="D66" s="24">
        <v>32</v>
      </c>
      <c r="E66" s="39">
        <v>510.14</v>
      </c>
      <c r="F66" s="37">
        <v>664</v>
      </c>
      <c r="G66" s="38">
        <v>6800.0300000000007</v>
      </c>
      <c r="H66" s="25">
        <f t="shared" si="12"/>
        <v>3.5569301260022907</v>
      </c>
      <c r="I66" s="25">
        <f t="shared" si="9"/>
        <v>0.80663668236710695</v>
      </c>
      <c r="J66" s="25">
        <f t="shared" si="10"/>
        <v>-9.5058375131249137E-2</v>
      </c>
      <c r="K66" s="25">
        <f t="shared" si="7"/>
        <v>0.77982514603834241</v>
      </c>
      <c r="L66" s="25">
        <f t="shared" si="11"/>
        <v>5.8502683076398186E-2</v>
      </c>
    </row>
    <row r="67" spans="1:12" x14ac:dyDescent="0.2">
      <c r="A67" s="21" t="s">
        <v>18</v>
      </c>
      <c r="B67" s="24">
        <v>18</v>
      </c>
      <c r="C67" s="39">
        <v>52.41</v>
      </c>
      <c r="D67" s="24">
        <v>33</v>
      </c>
      <c r="E67" s="39">
        <v>190.54</v>
      </c>
      <c r="F67" s="37">
        <v>625</v>
      </c>
      <c r="G67" s="38">
        <v>4838.07</v>
      </c>
      <c r="H67" s="25">
        <f t="shared" si="12"/>
        <v>-0.86825700065356182</v>
      </c>
      <c r="I67" s="25">
        <f t="shared" si="9"/>
        <v>-0.62649468773277928</v>
      </c>
      <c r="J67" s="25">
        <f t="shared" si="10"/>
        <v>-0.28852225651945662</v>
      </c>
      <c r="K67" s="25">
        <f t="shared" si="7"/>
        <v>0.27506035478114832</v>
      </c>
      <c r="L67" s="25">
        <f t="shared" si="11"/>
        <v>1.0832832100403674E-2</v>
      </c>
    </row>
    <row r="68" spans="1:12" x14ac:dyDescent="0.2">
      <c r="A68" s="21" t="s">
        <v>19</v>
      </c>
      <c r="B68" s="24">
        <v>13</v>
      </c>
      <c r="C68" s="39">
        <v>70.239999999999995</v>
      </c>
      <c r="D68" s="24">
        <v>18</v>
      </c>
      <c r="E68" s="39">
        <v>100.26</v>
      </c>
      <c r="F68" s="37">
        <v>661</v>
      </c>
      <c r="G68" s="38">
        <v>4955.17</v>
      </c>
      <c r="H68" s="25">
        <f t="shared" si="12"/>
        <v>0.3402022514787254</v>
      </c>
      <c r="I68" s="25">
        <f t="shared" si="9"/>
        <v>-0.47381127322347011</v>
      </c>
      <c r="J68" s="25">
        <f t="shared" si="10"/>
        <v>2.4203866417807179E-2</v>
      </c>
      <c r="K68" s="25">
        <f t="shared" si="7"/>
        <v>0.70057849591063226</v>
      </c>
      <c r="L68" s="25">
        <f t="shared" si="11"/>
        <v>1.4175093891834184E-2</v>
      </c>
    </row>
    <row r="69" spans="1:12" x14ac:dyDescent="0.2">
      <c r="A69" s="21" t="s">
        <v>20</v>
      </c>
      <c r="B69" s="24">
        <v>14</v>
      </c>
      <c r="C69" s="39">
        <v>101.58</v>
      </c>
      <c r="D69" s="24">
        <v>37</v>
      </c>
      <c r="E69" s="39">
        <v>269.12</v>
      </c>
      <c r="F69" s="37">
        <v>795</v>
      </c>
      <c r="G69" s="38">
        <v>6608.76</v>
      </c>
      <c r="H69" s="25">
        <f t="shared" si="12"/>
        <v>0.44618451025056954</v>
      </c>
      <c r="I69" s="25">
        <f t="shared" si="9"/>
        <v>1.6842210253341312</v>
      </c>
      <c r="J69" s="25">
        <f t="shared" si="10"/>
        <v>0.33371004425680656</v>
      </c>
      <c r="K69" s="25">
        <f t="shared" si="7"/>
        <v>0.37745243757431629</v>
      </c>
      <c r="L69" s="25">
        <f t="shared" si="11"/>
        <v>1.5370508234525085E-2</v>
      </c>
    </row>
    <row r="70" spans="1:12" x14ac:dyDescent="0.2">
      <c r="A70" s="21" t="s">
        <v>21</v>
      </c>
      <c r="B70" s="24">
        <v>17</v>
      </c>
      <c r="C70" s="39">
        <v>89.1</v>
      </c>
      <c r="D70" s="24">
        <v>37</v>
      </c>
      <c r="E70" s="39">
        <v>198.42</v>
      </c>
      <c r="F70" s="37">
        <v>808</v>
      </c>
      <c r="G70" s="38">
        <v>6486.59</v>
      </c>
      <c r="H70" s="25">
        <f t="shared" si="12"/>
        <v>-0.12285883047844068</v>
      </c>
      <c r="I70" s="25">
        <f t="shared" si="9"/>
        <v>-0.2627080856123663</v>
      </c>
      <c r="J70" s="25">
        <f t="shared" si="10"/>
        <v>-1.8486070004055236E-2</v>
      </c>
      <c r="K70" s="25">
        <f t="shared" si="7"/>
        <v>0.44904747505291803</v>
      </c>
      <c r="L70" s="25">
        <f t="shared" si="11"/>
        <v>1.3736030795841882E-2</v>
      </c>
    </row>
    <row r="71" spans="1:12" x14ac:dyDescent="0.2">
      <c r="A71" s="21" t="s">
        <v>22</v>
      </c>
      <c r="B71" s="24">
        <v>26</v>
      </c>
      <c r="C71" s="39">
        <v>147.07</v>
      </c>
      <c r="D71" s="24">
        <v>45</v>
      </c>
      <c r="E71" s="39">
        <v>322.18</v>
      </c>
      <c r="F71" s="37">
        <v>871</v>
      </c>
      <c r="G71" s="38">
        <v>6839.6799999999994</v>
      </c>
      <c r="H71" s="25">
        <f t="shared" si="12"/>
        <v>0.65061728395061735</v>
      </c>
      <c r="I71" s="25">
        <f t="shared" si="9"/>
        <v>0.62372744682995684</v>
      </c>
      <c r="J71" s="25">
        <f t="shared" si="10"/>
        <v>5.4433839659975308E-2</v>
      </c>
      <c r="K71" s="25">
        <f t="shared" si="7"/>
        <v>0.45648395306971257</v>
      </c>
      <c r="L71" s="25">
        <f t="shared" si="11"/>
        <v>2.1502467951717039E-2</v>
      </c>
    </row>
    <row r="72" spans="1:12" x14ac:dyDescent="0.2">
      <c r="A72" s="21" t="s">
        <v>23</v>
      </c>
      <c r="B72" s="24">
        <v>24</v>
      </c>
      <c r="C72" s="39">
        <v>98.71</v>
      </c>
      <c r="D72" s="24">
        <v>43</v>
      </c>
      <c r="E72" s="39">
        <v>422.24</v>
      </c>
      <c r="F72" s="37">
        <v>892</v>
      </c>
      <c r="G72" s="38">
        <v>7910.3700000000008</v>
      </c>
      <c r="H72" s="25">
        <f t="shared" si="12"/>
        <v>-0.32882300945128173</v>
      </c>
      <c r="I72" s="25">
        <f t="shared" si="9"/>
        <v>0.31057173008877026</v>
      </c>
      <c r="J72" s="25">
        <f t="shared" si="10"/>
        <v>0.15654094928417725</v>
      </c>
      <c r="K72" s="25">
        <f t="shared" si="7"/>
        <v>0.23377699886320574</v>
      </c>
      <c r="L72" s="25">
        <f t="shared" si="11"/>
        <v>1.2478556628830255E-2</v>
      </c>
    </row>
    <row r="73" spans="1:12" x14ac:dyDescent="0.2">
      <c r="A73" s="21" t="s">
        <v>24</v>
      </c>
      <c r="B73" s="24">
        <v>26</v>
      </c>
      <c r="C73" s="39">
        <v>142.21</v>
      </c>
      <c r="D73" s="24">
        <v>50</v>
      </c>
      <c r="E73" s="39">
        <v>418.85</v>
      </c>
      <c r="F73" s="37">
        <v>886</v>
      </c>
      <c r="G73" s="38">
        <v>5797.8999999999987</v>
      </c>
      <c r="H73" s="25">
        <f t="shared" si="12"/>
        <v>0.44068483436328659</v>
      </c>
      <c r="I73" s="25">
        <f t="shared" si="9"/>
        <v>-8.0286093217127371E-3</v>
      </c>
      <c r="J73" s="25">
        <f t="shared" si="10"/>
        <v>-0.2670507194985825</v>
      </c>
      <c r="K73" s="25">
        <f t="shared" si="7"/>
        <v>0.3395248895786081</v>
      </c>
      <c r="L73" s="25">
        <f t="shared" si="11"/>
        <v>2.4527846289173674E-2</v>
      </c>
    </row>
    <row r="74" spans="1:12" x14ac:dyDescent="0.2">
      <c r="A74" s="21" t="s">
        <v>25</v>
      </c>
      <c r="B74" s="24">
        <v>23</v>
      </c>
      <c r="C74" s="39">
        <v>206.31</v>
      </c>
      <c r="D74" s="24">
        <v>45</v>
      </c>
      <c r="E74" s="39">
        <v>346.85</v>
      </c>
      <c r="F74" s="37">
        <v>922</v>
      </c>
      <c r="G74" s="38">
        <v>6523.32</v>
      </c>
      <c r="H74" s="25">
        <f t="shared" si="12"/>
        <v>0.45074186062864768</v>
      </c>
      <c r="I74" s="25">
        <f t="shared" si="9"/>
        <v>-0.17189924794079026</v>
      </c>
      <c r="J74" s="25">
        <f t="shared" si="10"/>
        <v>0.12511771503475416</v>
      </c>
      <c r="K74" s="25">
        <f t="shared" si="7"/>
        <v>0.59481043678823697</v>
      </c>
      <c r="L74" s="25">
        <f t="shared" si="11"/>
        <v>3.1626533728224278E-2</v>
      </c>
    </row>
    <row r="75" spans="1:12" x14ac:dyDescent="0.2">
      <c r="A75" s="21" t="s">
        <v>26</v>
      </c>
      <c r="B75" s="24">
        <v>27</v>
      </c>
      <c r="C75" s="39">
        <v>141.43</v>
      </c>
      <c r="D75" s="24">
        <v>44</v>
      </c>
      <c r="E75" s="39">
        <v>360.11</v>
      </c>
      <c r="F75" s="37">
        <v>1066</v>
      </c>
      <c r="G75" s="38">
        <v>9885.23</v>
      </c>
      <c r="H75" s="25">
        <f t="shared" si="12"/>
        <v>-0.31447821239881729</v>
      </c>
      <c r="I75" s="25">
        <f t="shared" si="9"/>
        <v>3.8229782326654145E-2</v>
      </c>
      <c r="J75" s="25">
        <f t="shared" si="10"/>
        <v>0.51536794147765252</v>
      </c>
      <c r="K75" s="25">
        <f t="shared" si="7"/>
        <v>0.39274110688400765</v>
      </c>
      <c r="L75" s="25">
        <f t="shared" si="11"/>
        <v>1.4307203777757321E-2</v>
      </c>
    </row>
    <row r="76" spans="1:12" x14ac:dyDescent="0.2">
      <c r="A76" s="21" t="s">
        <v>27</v>
      </c>
      <c r="B76" s="24">
        <v>27</v>
      </c>
      <c r="C76" s="39">
        <v>133.56</v>
      </c>
      <c r="D76" s="24">
        <v>54</v>
      </c>
      <c r="E76" s="39">
        <v>331.38</v>
      </c>
      <c r="F76" s="37">
        <v>1210</v>
      </c>
      <c r="G76" s="38">
        <v>9878.34</v>
      </c>
      <c r="H76" s="25">
        <f t="shared" si="12"/>
        <v>-5.5645902566640773E-2</v>
      </c>
      <c r="I76" s="25">
        <f t="shared" si="9"/>
        <v>-7.9781177973397066E-2</v>
      </c>
      <c r="J76" s="25">
        <f t="shared" si="10"/>
        <v>-6.9699946283489792E-4</v>
      </c>
      <c r="K76" s="25">
        <f t="shared" si="7"/>
        <v>0.40304182509505704</v>
      </c>
      <c r="L76" s="25">
        <f t="shared" si="11"/>
        <v>1.3520490284804936E-2</v>
      </c>
    </row>
    <row r="77" spans="1:12" x14ac:dyDescent="0.2">
      <c r="A77" s="21" t="s">
        <v>28</v>
      </c>
      <c r="B77" s="24">
        <v>28</v>
      </c>
      <c r="C77" s="39">
        <v>259.97000000000003</v>
      </c>
      <c r="D77" s="24">
        <v>52</v>
      </c>
      <c r="E77" s="39">
        <v>701.49</v>
      </c>
      <c r="F77" s="37">
        <v>1118</v>
      </c>
      <c r="G77" s="38">
        <v>10235.700000000001</v>
      </c>
      <c r="H77" s="25">
        <f t="shared" si="12"/>
        <v>0.94646600778676271</v>
      </c>
      <c r="I77" s="25">
        <f t="shared" si="9"/>
        <v>1.1168748868368641</v>
      </c>
      <c r="J77" s="25">
        <f t="shared" ref="J77:J84" si="13">(+G77-G76)/G76</f>
        <v>3.6176118659612906E-2</v>
      </c>
      <c r="K77" s="25">
        <f t="shared" ref="K77:K84" si="14">+C77/E77</f>
        <v>0.37059687237166605</v>
      </c>
      <c r="L77" s="25">
        <f t="shared" si="11"/>
        <v>2.539836063972176E-2</v>
      </c>
    </row>
    <row r="78" spans="1:12" x14ac:dyDescent="0.2">
      <c r="A78" s="21" t="s">
        <v>29</v>
      </c>
      <c r="B78" s="24">
        <v>13</v>
      </c>
      <c r="C78" s="39">
        <v>196.8</v>
      </c>
      <c r="D78" s="24">
        <v>35</v>
      </c>
      <c r="E78" s="39">
        <v>364.98</v>
      </c>
      <c r="F78" s="37">
        <v>1037</v>
      </c>
      <c r="G78" s="38">
        <v>8050.88</v>
      </c>
      <c r="H78" s="25">
        <f t="shared" si="12"/>
        <v>-0.24298957572027546</v>
      </c>
      <c r="I78" s="25">
        <f t="shared" ref="I78:I84" si="15">(+E78-E77)/E77</f>
        <v>-0.47970747979301198</v>
      </c>
      <c r="J78" s="25">
        <f t="shared" si="13"/>
        <v>-0.21345096085270188</v>
      </c>
      <c r="K78" s="25">
        <f t="shared" si="14"/>
        <v>0.5392076278152228</v>
      </c>
      <c r="L78" s="25">
        <f t="shared" si="11"/>
        <v>2.4444532771572797E-2</v>
      </c>
    </row>
    <row r="79" spans="1:12" x14ac:dyDescent="0.2">
      <c r="A79" s="21" t="s">
        <v>39</v>
      </c>
      <c r="B79" s="24">
        <v>36</v>
      </c>
      <c r="C79" s="39">
        <v>385.9</v>
      </c>
      <c r="D79" s="24">
        <v>60</v>
      </c>
      <c r="E79" s="39">
        <v>512.28</v>
      </c>
      <c r="F79" s="37">
        <v>1143</v>
      </c>
      <c r="G79" s="38">
        <v>7461.2000000000007</v>
      </c>
      <c r="H79" s="25">
        <f t="shared" si="12"/>
        <v>0.96087398373983712</v>
      </c>
      <c r="I79" s="25">
        <f t="shared" si="15"/>
        <v>0.40358375801413759</v>
      </c>
      <c r="J79" s="25">
        <f t="shared" si="13"/>
        <v>-7.3244167097261337E-2</v>
      </c>
      <c r="K79" s="25">
        <f t="shared" si="14"/>
        <v>0.75329897712188643</v>
      </c>
      <c r="L79" s="25">
        <f t="shared" si="11"/>
        <v>5.1720902803838516E-2</v>
      </c>
    </row>
    <row r="80" spans="1:12" x14ac:dyDescent="0.2">
      <c r="A80" s="21" t="s">
        <v>40</v>
      </c>
      <c r="B80" s="24">
        <v>35</v>
      </c>
      <c r="C80" s="39">
        <v>170.16</v>
      </c>
      <c r="D80" s="24">
        <v>51</v>
      </c>
      <c r="E80" s="39">
        <v>247.3</v>
      </c>
      <c r="F80" s="37">
        <v>1324</v>
      </c>
      <c r="G80" s="38">
        <v>9497.7000000000007</v>
      </c>
      <c r="H80" s="25">
        <f t="shared" si="12"/>
        <v>-0.55905675045348535</v>
      </c>
      <c r="I80" s="25">
        <f t="shared" si="15"/>
        <v>-0.51725618802217532</v>
      </c>
      <c r="J80" s="25">
        <f t="shared" si="13"/>
        <v>0.27294537071784697</v>
      </c>
      <c r="K80" s="25">
        <f t="shared" si="14"/>
        <v>0.68807116862110795</v>
      </c>
      <c r="L80" s="25">
        <f t="shared" si="11"/>
        <v>1.7915916485043745E-2</v>
      </c>
    </row>
    <row r="81" spans="1:12" x14ac:dyDescent="0.2">
      <c r="A81" s="21" t="s">
        <v>41</v>
      </c>
      <c r="B81" s="24">
        <v>15</v>
      </c>
      <c r="C81" s="39">
        <v>81.93</v>
      </c>
      <c r="D81" s="24">
        <v>35</v>
      </c>
      <c r="E81" s="39">
        <v>203.64</v>
      </c>
      <c r="F81" s="37">
        <v>1195</v>
      </c>
      <c r="G81" s="38">
        <v>8792.17</v>
      </c>
      <c r="H81" s="25">
        <f t="shared" si="12"/>
        <v>-0.51851198871650206</v>
      </c>
      <c r="I81" s="25">
        <f t="shared" si="15"/>
        <v>-0.1765467044076022</v>
      </c>
      <c r="J81" s="25">
        <f t="shared" si="13"/>
        <v>-7.4284300409572901E-2</v>
      </c>
      <c r="K81" s="25">
        <f t="shared" si="14"/>
        <v>0.40232763700648211</v>
      </c>
      <c r="L81" s="25">
        <f t="shared" si="11"/>
        <v>9.3185186364685858E-3</v>
      </c>
    </row>
    <row r="82" spans="1:12" x14ac:dyDescent="0.2">
      <c r="A82" s="21" t="s">
        <v>42</v>
      </c>
      <c r="B82" s="24">
        <v>32</v>
      </c>
      <c r="C82" s="39">
        <v>188.23</v>
      </c>
      <c r="D82" s="24">
        <v>43</v>
      </c>
      <c r="E82" s="39">
        <v>257.33</v>
      </c>
      <c r="F82" s="37">
        <v>1240</v>
      </c>
      <c r="G82" s="38">
        <v>8065.58</v>
      </c>
      <c r="H82" s="25">
        <f t="shared" si="12"/>
        <v>1.2974490418650064</v>
      </c>
      <c r="I82" s="25">
        <f t="shared" si="15"/>
        <v>0.26365154193675111</v>
      </c>
      <c r="J82" s="25">
        <f t="shared" si="13"/>
        <v>-8.2640576785935685E-2</v>
      </c>
      <c r="K82" s="25">
        <f t="shared" si="14"/>
        <v>0.73147320561147167</v>
      </c>
      <c r="L82" s="25">
        <f t="shared" si="11"/>
        <v>2.333744132474044E-2</v>
      </c>
    </row>
    <row r="83" spans="1:12" x14ac:dyDescent="0.2">
      <c r="A83" s="21" t="s">
        <v>43</v>
      </c>
      <c r="B83" s="24">
        <v>39</v>
      </c>
      <c r="C83" s="39">
        <v>152.27000000000001</v>
      </c>
      <c r="D83" s="24">
        <v>62</v>
      </c>
      <c r="E83" s="39">
        <v>681.97</v>
      </c>
      <c r="F83" s="37">
        <v>1307</v>
      </c>
      <c r="G83" s="38">
        <v>8327.75</v>
      </c>
      <c r="H83" s="25">
        <f t="shared" si="12"/>
        <v>-0.19104287308080531</v>
      </c>
      <c r="I83" s="25">
        <f t="shared" si="15"/>
        <v>1.6501768157618624</v>
      </c>
      <c r="J83" s="25">
        <f t="shared" si="13"/>
        <v>3.2504791967843609E-2</v>
      </c>
      <c r="K83" s="25">
        <f t="shared" si="14"/>
        <v>0.22327961640541374</v>
      </c>
      <c r="L83" s="25">
        <f t="shared" si="11"/>
        <v>1.8284650715979709E-2</v>
      </c>
    </row>
    <row r="84" spans="1:12" x14ac:dyDescent="0.2">
      <c r="A84" s="21" t="s">
        <v>44</v>
      </c>
      <c r="B84" s="24">
        <v>31</v>
      </c>
      <c r="C84" s="39">
        <v>132.82</v>
      </c>
      <c r="D84" s="24">
        <v>65</v>
      </c>
      <c r="E84" s="39">
        <v>315.75</v>
      </c>
      <c r="F84" s="37">
        <v>1373</v>
      </c>
      <c r="G84" s="38">
        <v>9407.39</v>
      </c>
      <c r="H84" s="25">
        <f t="shared" si="12"/>
        <v>-0.12773363105010846</v>
      </c>
      <c r="I84" s="25">
        <f t="shared" si="15"/>
        <v>-0.53700309397774093</v>
      </c>
      <c r="J84" s="25">
        <f t="shared" si="13"/>
        <v>0.12964366125303947</v>
      </c>
      <c r="K84" s="25">
        <f t="shared" si="14"/>
        <v>0.42064924782264446</v>
      </c>
      <c r="L84" s="25">
        <f t="shared" si="11"/>
        <v>1.4118687542453327E-2</v>
      </c>
    </row>
    <row r="85" spans="1:12" x14ac:dyDescent="0.2">
      <c r="A85" s="21" t="s">
        <v>45</v>
      </c>
      <c r="B85" s="24">
        <v>36</v>
      </c>
      <c r="C85" s="39">
        <v>176.98</v>
      </c>
      <c r="D85" s="24">
        <v>59</v>
      </c>
      <c r="E85" s="39">
        <v>360.26</v>
      </c>
      <c r="F85" s="37">
        <v>1406</v>
      </c>
      <c r="G85" s="38">
        <v>9480.3499999999985</v>
      </c>
      <c r="H85" s="25">
        <f t="shared" si="12"/>
        <v>0.33248004818551424</v>
      </c>
      <c r="I85" s="25">
        <f>(+E85-E84)/E84</f>
        <v>0.14096595407759299</v>
      </c>
      <c r="J85" s="25">
        <f>(+G85-G84)/G84</f>
        <v>7.7556049021034667E-3</v>
      </c>
      <c r="K85" s="25">
        <f>+C85/E85</f>
        <v>0.49125631488369509</v>
      </c>
      <c r="L85" s="25">
        <f>+C85/G85</f>
        <v>1.866808714868122E-2</v>
      </c>
    </row>
    <row r="86" spans="1:12" x14ac:dyDescent="0.2">
      <c r="A86" s="21" t="s">
        <v>46</v>
      </c>
      <c r="B86" s="24">
        <v>40</v>
      </c>
      <c r="C86" s="39">
        <v>204.85</v>
      </c>
      <c r="D86" s="24">
        <v>73</v>
      </c>
      <c r="E86" s="39">
        <v>484.14</v>
      </c>
      <c r="F86" s="37">
        <v>1379</v>
      </c>
      <c r="G86" s="38">
        <v>10173.35</v>
      </c>
      <c r="H86" s="25">
        <f>(+C86-C85)/C85</f>
        <v>0.15747542095151998</v>
      </c>
      <c r="I86" s="25">
        <f>(+E86-E85)/E85</f>
        <v>0.34386276578026981</v>
      </c>
      <c r="J86" s="25">
        <f>(+G86-G85)/G85</f>
        <v>7.3098567036027351E-2</v>
      </c>
      <c r="K86" s="25">
        <f>+C86/E86</f>
        <v>0.42312141116206053</v>
      </c>
      <c r="L86" s="25">
        <f>+C86/G86</f>
        <v>2.0135943420800422E-2</v>
      </c>
    </row>
    <row r="87" spans="1:12" x14ac:dyDescent="0.2">
      <c r="A87" s="21" t="s">
        <v>47</v>
      </c>
      <c r="B87" s="24">
        <v>36</v>
      </c>
      <c r="C87" s="39">
        <v>449.12</v>
      </c>
      <c r="D87" s="24">
        <v>64</v>
      </c>
      <c r="E87" s="39">
        <v>605.92999999999995</v>
      </c>
      <c r="F87" s="37">
        <v>1532</v>
      </c>
      <c r="G87" s="38">
        <v>12522.79</v>
      </c>
      <c r="H87" s="25">
        <f t="shared" ref="H87:H99" si="16">(+C87-C86)/C86</f>
        <v>1.1924334879179888</v>
      </c>
      <c r="I87" s="25">
        <f t="shared" ref="I87:I99" si="17">(+E87-E86)/E86</f>
        <v>0.25155946627008707</v>
      </c>
      <c r="J87" s="25">
        <f t="shared" ref="J87:J99" si="18">(+G87-G86)/G86</f>
        <v>0.23094064393734615</v>
      </c>
      <c r="K87" s="25">
        <f t="shared" ref="K87:K99" si="19">+C87/E87</f>
        <v>0.74120773026587239</v>
      </c>
      <c r="L87" s="25">
        <f t="shared" ref="L87:L99" si="20">+C87/G87</f>
        <v>3.5864212368010642E-2</v>
      </c>
    </row>
    <row r="88" spans="1:12" x14ac:dyDescent="0.2">
      <c r="A88" s="21" t="s">
        <v>48</v>
      </c>
      <c r="B88" s="24">
        <v>45</v>
      </c>
      <c r="C88" s="39">
        <v>290.14</v>
      </c>
      <c r="D88" s="24">
        <v>64</v>
      </c>
      <c r="E88" s="39">
        <v>547.09</v>
      </c>
      <c r="F88" s="37">
        <v>1637</v>
      </c>
      <c r="G88" s="38">
        <v>17401.740000000002</v>
      </c>
      <c r="H88" s="25">
        <f t="shared" si="16"/>
        <v>-0.3539811186319915</v>
      </c>
      <c r="I88" s="25">
        <f t="shared" si="17"/>
        <v>-9.7106926542669822E-2</v>
      </c>
      <c r="J88" s="25">
        <f t="shared" si="18"/>
        <v>0.38960567094074089</v>
      </c>
      <c r="K88" s="25">
        <f t="shared" si="19"/>
        <v>0.53033321756932128</v>
      </c>
      <c r="L88" s="25">
        <f t="shared" si="20"/>
        <v>1.6673045339144245E-2</v>
      </c>
    </row>
    <row r="89" spans="1:12" x14ac:dyDescent="0.2">
      <c r="A89" s="21" t="s">
        <v>49</v>
      </c>
      <c r="B89" s="24">
        <v>38</v>
      </c>
      <c r="C89" s="39">
        <v>89.42</v>
      </c>
      <c r="D89" s="24">
        <v>72</v>
      </c>
      <c r="E89" s="39">
        <v>391.47</v>
      </c>
      <c r="F89" s="37">
        <v>1651</v>
      </c>
      <c r="G89" s="38">
        <v>14092.53</v>
      </c>
      <c r="H89" s="25">
        <f t="shared" si="16"/>
        <v>-0.6918039567105535</v>
      </c>
      <c r="I89" s="25">
        <f t="shared" si="17"/>
        <v>-0.28445045604927888</v>
      </c>
      <c r="J89" s="25">
        <f t="shared" si="18"/>
        <v>-0.19016546621199953</v>
      </c>
      <c r="K89" s="25">
        <f t="shared" si="19"/>
        <v>0.22842107952078064</v>
      </c>
      <c r="L89" s="25">
        <f t="shared" si="20"/>
        <v>6.3452055805451541E-3</v>
      </c>
    </row>
    <row r="90" spans="1:12" x14ac:dyDescent="0.2">
      <c r="A90" s="21" t="s">
        <v>50</v>
      </c>
      <c r="B90" s="24">
        <v>42</v>
      </c>
      <c r="C90" s="39">
        <v>373.36</v>
      </c>
      <c r="D90" s="24">
        <v>66</v>
      </c>
      <c r="E90" s="39">
        <v>801.4</v>
      </c>
      <c r="F90" s="37">
        <v>1577</v>
      </c>
      <c r="G90" s="38">
        <v>16648.52</v>
      </c>
      <c r="H90" s="25">
        <f t="shared" si="16"/>
        <v>3.1753522701856407</v>
      </c>
      <c r="I90" s="25">
        <f t="shared" si="17"/>
        <v>1.0471555930211764</v>
      </c>
      <c r="J90" s="25">
        <f t="shared" si="18"/>
        <v>0.18137197508183411</v>
      </c>
      <c r="K90" s="25">
        <f t="shared" si="19"/>
        <v>0.46588470177189922</v>
      </c>
      <c r="L90" s="25">
        <f t="shared" si="20"/>
        <v>2.2426017447797163E-2</v>
      </c>
    </row>
    <row r="91" spans="1:12" x14ac:dyDescent="0.2">
      <c r="A91" s="21" t="s">
        <v>51</v>
      </c>
      <c r="B91" s="24">
        <v>48</v>
      </c>
      <c r="C91" s="39">
        <v>339.54</v>
      </c>
      <c r="D91" s="24">
        <v>77</v>
      </c>
      <c r="E91" s="39">
        <v>554.75</v>
      </c>
      <c r="F91" s="37">
        <v>1636</v>
      </c>
      <c r="G91" s="38">
        <v>19291.939999999999</v>
      </c>
      <c r="H91" s="25">
        <f t="shared" si="16"/>
        <v>-9.0582815513177609E-2</v>
      </c>
      <c r="I91" s="25">
        <f t="shared" si="17"/>
        <v>-0.30777389568255553</v>
      </c>
      <c r="J91" s="25">
        <f t="shared" si="18"/>
        <v>0.15877807757085904</v>
      </c>
      <c r="K91" s="25">
        <f t="shared" si="19"/>
        <v>0.6120594862550699</v>
      </c>
      <c r="L91" s="25">
        <f t="shared" si="20"/>
        <v>1.7600096205980322E-2</v>
      </c>
    </row>
    <row r="92" spans="1:12" x14ac:dyDescent="0.2">
      <c r="A92" s="21" t="s">
        <v>52</v>
      </c>
      <c r="B92" s="24">
        <v>47</v>
      </c>
      <c r="C92" s="39">
        <v>290.52999999999997</v>
      </c>
      <c r="D92" s="24">
        <v>69</v>
      </c>
      <c r="E92" s="39">
        <v>634.9</v>
      </c>
      <c r="F92" s="37">
        <v>1714</v>
      </c>
      <c r="G92" s="38">
        <v>20850.87</v>
      </c>
      <c r="H92" s="25">
        <f t="shared" si="16"/>
        <v>-0.14434234552630043</v>
      </c>
      <c r="I92" s="25">
        <f t="shared" si="17"/>
        <v>0.14447949526813875</v>
      </c>
      <c r="J92" s="25">
        <f t="shared" si="18"/>
        <v>8.0807321606847227E-2</v>
      </c>
      <c r="K92" s="25">
        <f t="shared" si="19"/>
        <v>0.45759962198771459</v>
      </c>
      <c r="L92" s="25">
        <f t="shared" si="20"/>
        <v>1.3933711159294551E-2</v>
      </c>
    </row>
    <row r="93" spans="1:12" x14ac:dyDescent="0.2">
      <c r="A93" s="21" t="s">
        <v>53</v>
      </c>
      <c r="B93" s="24">
        <v>34</v>
      </c>
      <c r="C93" s="39">
        <v>325.66000000000003</v>
      </c>
      <c r="D93" s="24">
        <v>64</v>
      </c>
      <c r="E93" s="39">
        <v>471.5</v>
      </c>
      <c r="F93" s="37">
        <v>1728</v>
      </c>
      <c r="G93" s="38">
        <v>20956.599999999999</v>
      </c>
      <c r="H93" s="25">
        <f t="shared" si="16"/>
        <v>0.12091694489381494</v>
      </c>
      <c r="I93" s="25">
        <f t="shared" si="17"/>
        <v>-0.25736336430934004</v>
      </c>
      <c r="J93" s="25">
        <f t="shared" si="18"/>
        <v>5.0707716272750045E-3</v>
      </c>
      <c r="K93" s="25">
        <f t="shared" si="19"/>
        <v>0.6906892895015907</v>
      </c>
      <c r="L93" s="25">
        <f t="shared" si="20"/>
        <v>1.5539734498916812E-2</v>
      </c>
    </row>
    <row r="94" spans="1:12" x14ac:dyDescent="0.2">
      <c r="A94" s="21" t="s">
        <v>55</v>
      </c>
      <c r="B94" s="24">
        <v>35</v>
      </c>
      <c r="C94" s="39">
        <v>157.9</v>
      </c>
      <c r="D94" s="24">
        <v>53</v>
      </c>
      <c r="E94" s="39">
        <v>470.2</v>
      </c>
      <c r="F94" s="37">
        <v>1565</v>
      </c>
      <c r="G94" s="38">
        <v>16187.75</v>
      </c>
      <c r="H94" s="25">
        <f t="shared" si="16"/>
        <v>-0.51513848799361295</v>
      </c>
      <c r="I94" s="25">
        <f t="shared" si="17"/>
        <v>-2.7571580063626964E-3</v>
      </c>
      <c r="J94" s="25">
        <f t="shared" si="18"/>
        <v>-0.22755838256205677</v>
      </c>
      <c r="K94" s="25">
        <f t="shared" si="19"/>
        <v>0.33581454700127605</v>
      </c>
      <c r="L94" s="25">
        <f t="shared" si="20"/>
        <v>9.7542895090423319E-3</v>
      </c>
    </row>
    <row r="95" spans="1:12" x14ac:dyDescent="0.2">
      <c r="A95" s="21" t="s">
        <v>58</v>
      </c>
      <c r="B95" s="24">
        <v>44</v>
      </c>
      <c r="C95" s="39">
        <v>258.43</v>
      </c>
      <c r="D95" s="24">
        <v>80</v>
      </c>
      <c r="E95" s="39">
        <v>508.61</v>
      </c>
      <c r="F95" s="37">
        <v>1702</v>
      </c>
      <c r="G95" s="38">
        <v>16800.54</v>
      </c>
      <c r="H95" s="25">
        <f t="shared" si="16"/>
        <v>0.63666877770740971</v>
      </c>
      <c r="I95" s="25">
        <f t="shared" si="17"/>
        <v>8.1688643130582786E-2</v>
      </c>
      <c r="J95" s="25">
        <f t="shared" si="18"/>
        <v>3.7855168259949709E-2</v>
      </c>
      <c r="K95" s="25">
        <f t="shared" si="19"/>
        <v>0.50811033994612764</v>
      </c>
      <c r="L95" s="25">
        <f t="shared" si="20"/>
        <v>1.5382243665977402E-2</v>
      </c>
    </row>
    <row r="96" spans="1:12" x14ac:dyDescent="0.2">
      <c r="A96" s="21" t="s">
        <v>59</v>
      </c>
      <c r="B96" s="24">
        <v>39</v>
      </c>
      <c r="C96" s="39">
        <v>343.79</v>
      </c>
      <c r="D96" s="24">
        <v>63</v>
      </c>
      <c r="E96" s="39">
        <v>423.49</v>
      </c>
      <c r="F96" s="37">
        <v>1607</v>
      </c>
      <c r="G96" s="38">
        <v>15105.08</v>
      </c>
      <c r="H96" s="25">
        <f t="shared" si="16"/>
        <v>0.33030220949580164</v>
      </c>
      <c r="I96" s="25">
        <f t="shared" si="17"/>
        <v>-0.16735809362773049</v>
      </c>
      <c r="J96" s="25">
        <f t="shared" si="18"/>
        <v>-0.10091699433470595</v>
      </c>
      <c r="K96" s="25">
        <f t="shared" si="19"/>
        <v>0.81180193156863212</v>
      </c>
      <c r="L96" s="25">
        <f t="shared" si="20"/>
        <v>2.2759892698350489E-2</v>
      </c>
    </row>
    <row r="97" spans="1:12" x14ac:dyDescent="0.2">
      <c r="A97" s="21" t="s">
        <v>60</v>
      </c>
      <c r="B97" s="24">
        <v>32</v>
      </c>
      <c r="C97" s="39">
        <v>206.67</v>
      </c>
      <c r="D97" s="24">
        <v>55</v>
      </c>
      <c r="E97" s="39">
        <v>333.99</v>
      </c>
      <c r="F97" s="37">
        <v>1598</v>
      </c>
      <c r="G97" s="38">
        <v>16141.42</v>
      </c>
      <c r="H97" s="25">
        <f t="shared" si="16"/>
        <v>-0.39884813403531233</v>
      </c>
      <c r="I97" s="25">
        <f t="shared" si="17"/>
        <v>-0.21133911072280337</v>
      </c>
      <c r="J97" s="25">
        <f t="shared" si="18"/>
        <v>6.8608706474907785E-2</v>
      </c>
      <c r="K97" s="25">
        <f t="shared" si="19"/>
        <v>0.61879098176592107</v>
      </c>
      <c r="L97" s="25">
        <f t="shared" si="20"/>
        <v>1.280370624145831E-2</v>
      </c>
    </row>
    <row r="98" spans="1:12" x14ac:dyDescent="0.2">
      <c r="A98" s="21" t="s">
        <v>64</v>
      </c>
      <c r="B98" s="24">
        <v>39</v>
      </c>
      <c r="C98" s="39">
        <v>157.83000000000001</v>
      </c>
      <c r="D98" s="24">
        <v>65</v>
      </c>
      <c r="E98" s="39">
        <v>214.61</v>
      </c>
      <c r="F98" s="37">
        <v>1505</v>
      </c>
      <c r="G98" s="38">
        <v>12872.05</v>
      </c>
      <c r="H98" s="25">
        <f t="shared" si="16"/>
        <v>-0.23631876905211197</v>
      </c>
      <c r="I98" s="25">
        <f t="shared" si="17"/>
        <v>-0.35743585137279554</v>
      </c>
      <c r="J98" s="25">
        <f t="shared" si="18"/>
        <v>-0.20254537704861164</v>
      </c>
      <c r="K98" s="25">
        <f t="shared" si="19"/>
        <v>0.73542705372536232</v>
      </c>
      <c r="L98" s="25">
        <f t="shared" si="20"/>
        <v>1.2261450196355671E-2</v>
      </c>
    </row>
    <row r="99" spans="1:12" x14ac:dyDescent="0.2">
      <c r="A99" s="21" t="s">
        <v>78</v>
      </c>
      <c r="B99" s="24">
        <v>30</v>
      </c>
      <c r="C99" s="39">
        <v>138.52000000000001</v>
      </c>
      <c r="D99" s="24">
        <v>68</v>
      </c>
      <c r="E99" s="39">
        <v>423.09</v>
      </c>
      <c r="F99" s="37">
        <v>1768</v>
      </c>
      <c r="G99" s="38">
        <v>16595.169999999998</v>
      </c>
      <c r="H99" s="25">
        <f t="shared" si="16"/>
        <v>-0.12234682886650193</v>
      </c>
      <c r="I99" s="25">
        <f t="shared" si="17"/>
        <v>0.97143655934019824</v>
      </c>
      <c r="J99" s="25">
        <f t="shared" si="18"/>
        <v>0.28924064154505297</v>
      </c>
      <c r="K99" s="25">
        <f t="shared" si="19"/>
        <v>0.32740078943014495</v>
      </c>
      <c r="L99" s="25">
        <f t="shared" si="20"/>
        <v>8.3470069905882266E-3</v>
      </c>
    </row>
    <row r="100" spans="1:12" x14ac:dyDescent="0.2">
      <c r="A100" s="21" t="s">
        <v>79</v>
      </c>
      <c r="B100" s="24">
        <v>55</v>
      </c>
      <c r="C100" s="39">
        <v>342.1</v>
      </c>
      <c r="D100" s="24">
        <v>75</v>
      </c>
      <c r="E100" s="39">
        <v>794.88</v>
      </c>
      <c r="F100" s="37">
        <v>1694</v>
      </c>
      <c r="G100" s="38">
        <v>27522.77</v>
      </c>
      <c r="H100" s="25">
        <f t="shared" ref="H100:H105" si="21">(+C100-C99)/C99</f>
        <v>1.4696794686687842</v>
      </c>
      <c r="I100" s="25">
        <f t="shared" ref="I100:I105" si="22">(+E100-E99)/E99</f>
        <v>0.87874920229738362</v>
      </c>
      <c r="J100" s="25">
        <f t="shared" ref="J100:J105" si="23">(+G100-G99)/G99</f>
        <v>0.658480750724458</v>
      </c>
      <c r="K100" s="25">
        <f t="shared" ref="K100:K105" si="24">+C100/E100</f>
        <v>0.43037942834138487</v>
      </c>
      <c r="L100" s="25">
        <f t="shared" ref="L100:L105" si="25">+C100/G100</f>
        <v>1.2429708201609069E-2</v>
      </c>
    </row>
    <row r="101" spans="1:12" x14ac:dyDescent="0.2">
      <c r="A101" s="21" t="s">
        <v>80</v>
      </c>
      <c r="B101" s="24">
        <v>40</v>
      </c>
      <c r="C101" s="39">
        <v>223.9</v>
      </c>
      <c r="D101" s="24">
        <v>59</v>
      </c>
      <c r="E101" s="39">
        <v>371.66</v>
      </c>
      <c r="F101" s="37">
        <v>1779</v>
      </c>
      <c r="G101" s="38">
        <v>22072.47</v>
      </c>
      <c r="H101" s="25">
        <f t="shared" si="21"/>
        <v>-0.34551300789242911</v>
      </c>
      <c r="I101" s="25">
        <f t="shared" si="22"/>
        <v>-0.53243256843800324</v>
      </c>
      <c r="J101" s="25">
        <f t="shared" si="23"/>
        <v>-0.19802875945989445</v>
      </c>
      <c r="K101" s="25">
        <f t="shared" si="24"/>
        <v>0.60243233062476453</v>
      </c>
      <c r="L101" s="25">
        <f t="shared" si="25"/>
        <v>1.014385793705915E-2</v>
      </c>
    </row>
    <row r="102" spans="1:12" x14ac:dyDescent="0.2">
      <c r="A102" s="21" t="s">
        <v>81</v>
      </c>
      <c r="B102" s="24">
        <v>39</v>
      </c>
      <c r="C102" s="39">
        <v>184.76</v>
      </c>
      <c r="D102" s="24">
        <v>61</v>
      </c>
      <c r="E102" s="39">
        <v>298.60000000000002</v>
      </c>
      <c r="F102" s="37">
        <v>1642</v>
      </c>
      <c r="G102" s="38">
        <v>21501.79</v>
      </c>
      <c r="H102" s="25">
        <f t="shared" si="21"/>
        <v>-0.17481018311746321</v>
      </c>
      <c r="I102" s="25">
        <f t="shared" si="22"/>
        <v>-0.19657751708550825</v>
      </c>
      <c r="J102" s="25">
        <f t="shared" si="23"/>
        <v>-2.58548318335012E-2</v>
      </c>
      <c r="K102" s="25">
        <f t="shared" si="24"/>
        <v>0.61875418620227718</v>
      </c>
      <c r="L102" s="25">
        <f t="shared" si="25"/>
        <v>8.5927729737849731E-3</v>
      </c>
    </row>
    <row r="103" spans="1:12" x14ac:dyDescent="0.2">
      <c r="A103" s="21" t="s">
        <v>82</v>
      </c>
      <c r="B103" s="24">
        <v>49</v>
      </c>
      <c r="C103" s="39">
        <v>582.42999999999995</v>
      </c>
      <c r="D103" s="24">
        <v>80</v>
      </c>
      <c r="E103" s="39">
        <v>759</v>
      </c>
      <c r="F103" s="37">
        <v>1801</v>
      </c>
      <c r="G103" s="38">
        <v>23881.49</v>
      </c>
      <c r="H103" s="25">
        <f t="shared" si="21"/>
        <v>2.1523598181424548</v>
      </c>
      <c r="I103" s="25">
        <f t="shared" si="22"/>
        <v>1.5418620227729403</v>
      </c>
      <c r="J103" s="25">
        <f t="shared" si="23"/>
        <v>0.11067450663409886</v>
      </c>
      <c r="K103" s="25">
        <f t="shared" si="24"/>
        <v>0.7673649538866929</v>
      </c>
      <c r="L103" s="25">
        <f t="shared" si="25"/>
        <v>2.4388344278351137E-2</v>
      </c>
    </row>
    <row r="104" spans="1:12" x14ac:dyDescent="0.2">
      <c r="A104" s="21" t="s">
        <v>83</v>
      </c>
      <c r="B104" s="24">
        <v>55</v>
      </c>
      <c r="C104" s="39">
        <v>449.65</v>
      </c>
      <c r="D104" s="24">
        <v>94</v>
      </c>
      <c r="E104" s="39">
        <v>797.5</v>
      </c>
      <c r="F104" s="37">
        <v>1956</v>
      </c>
      <c r="G104" s="38">
        <v>26319.03</v>
      </c>
      <c r="H104" s="25">
        <f t="shared" si="21"/>
        <v>-0.22797589409886163</v>
      </c>
      <c r="I104" s="25">
        <f t="shared" si="22"/>
        <v>5.0724637681159424E-2</v>
      </c>
      <c r="J104" s="25">
        <f t="shared" si="23"/>
        <v>0.10206817078833846</v>
      </c>
      <c r="K104" s="25">
        <f t="shared" si="24"/>
        <v>0.56382445141065829</v>
      </c>
      <c r="L104" s="25">
        <f t="shared" si="25"/>
        <v>1.7084596202823585E-2</v>
      </c>
    </row>
    <row r="105" spans="1:12" x14ac:dyDescent="0.2">
      <c r="A105" s="21" t="s">
        <v>84</v>
      </c>
      <c r="B105" s="24">
        <v>39</v>
      </c>
      <c r="C105" s="39">
        <v>263.33</v>
      </c>
      <c r="D105" s="24">
        <v>66</v>
      </c>
      <c r="E105" s="39">
        <v>354.97</v>
      </c>
      <c r="F105" s="37">
        <v>1766</v>
      </c>
      <c r="G105" s="38">
        <v>31139.09</v>
      </c>
      <c r="H105" s="25">
        <f t="shared" si="21"/>
        <v>-0.41436672967863897</v>
      </c>
      <c r="I105" s="25">
        <f t="shared" si="22"/>
        <v>-0.55489655172413788</v>
      </c>
      <c r="J105" s="25">
        <f t="shared" si="23"/>
        <v>0.18313972817387272</v>
      </c>
      <c r="K105" s="25">
        <f t="shared" si="24"/>
        <v>0.74183733836662247</v>
      </c>
      <c r="L105" s="25">
        <f t="shared" si="25"/>
        <v>8.4565733937632722E-3</v>
      </c>
    </row>
    <row r="106" spans="1:12" x14ac:dyDescent="0.2">
      <c r="A106" s="21" t="s">
        <v>85</v>
      </c>
      <c r="B106" s="24">
        <v>40</v>
      </c>
      <c r="C106" s="39">
        <v>257.63</v>
      </c>
      <c r="D106" s="24">
        <v>75</v>
      </c>
      <c r="E106" s="39">
        <v>493.47</v>
      </c>
      <c r="F106" s="37">
        <v>1659</v>
      </c>
      <c r="G106" s="38">
        <v>40803.040000000001</v>
      </c>
      <c r="H106" s="25">
        <f t="shared" ref="H106:H111" si="26">(+C106-C105)/C105</f>
        <v>-2.1645843618273607E-2</v>
      </c>
      <c r="I106" s="25">
        <f t="shared" ref="I106:I111" si="27">(+E106-E105)/E105</f>
        <v>0.39017381750570468</v>
      </c>
      <c r="J106" s="25">
        <f t="shared" ref="J106:J111" si="28">(+G106-G105)/G105</f>
        <v>0.31034786180328328</v>
      </c>
      <c r="K106" s="25">
        <f t="shared" ref="K106:K111" si="29">+C106/E106</f>
        <v>0.52207834316169166</v>
      </c>
      <c r="L106" s="25">
        <f t="shared" ref="L106:L111" si="30">+C106/G106</f>
        <v>6.3139903301322646E-3</v>
      </c>
    </row>
    <row r="107" spans="1:12" x14ac:dyDescent="0.2">
      <c r="A107" s="21" t="s">
        <v>86</v>
      </c>
      <c r="B107" s="24">
        <v>48</v>
      </c>
      <c r="C107" s="39">
        <v>653.58000000000004</v>
      </c>
      <c r="D107" s="24">
        <v>88</v>
      </c>
      <c r="E107" s="39">
        <v>1183.76</v>
      </c>
      <c r="F107" s="37">
        <v>1710</v>
      </c>
      <c r="G107" s="38">
        <v>27986.92</v>
      </c>
      <c r="H107" s="25">
        <f t="shared" si="26"/>
        <v>1.5368939952645269</v>
      </c>
      <c r="I107" s="25">
        <f t="shared" si="27"/>
        <v>1.3988489675157556</v>
      </c>
      <c r="J107" s="25">
        <f t="shared" si="28"/>
        <v>-0.31409718491563382</v>
      </c>
      <c r="K107" s="25">
        <f t="shared" si="29"/>
        <v>0.55212205176725015</v>
      </c>
      <c r="L107" s="25">
        <f t="shared" si="30"/>
        <v>2.3353052068609197E-2</v>
      </c>
    </row>
    <row r="108" spans="1:12" x14ac:dyDescent="0.2">
      <c r="A108" s="21" t="s">
        <v>87</v>
      </c>
      <c r="B108" s="24">
        <v>49</v>
      </c>
      <c r="C108" s="39">
        <v>379.19</v>
      </c>
      <c r="D108" s="24">
        <v>84</v>
      </c>
      <c r="E108" s="39">
        <v>769.08</v>
      </c>
      <c r="F108" s="37">
        <v>1816</v>
      </c>
      <c r="G108" s="38">
        <v>30459.78</v>
      </c>
      <c r="H108" s="25">
        <f t="shared" si="26"/>
        <v>-0.41982618807185046</v>
      </c>
      <c r="I108" s="25">
        <f t="shared" si="27"/>
        <v>-0.35030749476245182</v>
      </c>
      <c r="J108" s="25">
        <f t="shared" si="28"/>
        <v>8.8357704241838711E-2</v>
      </c>
      <c r="K108" s="25">
        <f t="shared" si="29"/>
        <v>0.49304363655276429</v>
      </c>
      <c r="L108" s="25">
        <f t="shared" si="30"/>
        <v>1.2448875205270689E-2</v>
      </c>
    </row>
    <row r="109" spans="1:12" x14ac:dyDescent="0.2">
      <c r="A109" s="21" t="s">
        <v>88</v>
      </c>
      <c r="B109" s="24">
        <v>42</v>
      </c>
      <c r="C109" s="39">
        <v>566.41999999999996</v>
      </c>
      <c r="D109" s="24">
        <v>62</v>
      </c>
      <c r="E109" s="39">
        <v>675.96</v>
      </c>
      <c r="F109" s="37">
        <v>1736</v>
      </c>
      <c r="G109" s="38">
        <v>29786.35</v>
      </c>
      <c r="H109" s="25">
        <f t="shared" si="26"/>
        <v>0.49376302117671872</v>
      </c>
      <c r="I109" s="25">
        <f t="shared" si="27"/>
        <v>-0.12107973162739898</v>
      </c>
      <c r="J109" s="25">
        <f t="shared" si="28"/>
        <v>-2.2108826787324148E-2</v>
      </c>
      <c r="K109" s="25">
        <f t="shared" si="29"/>
        <v>0.83794899106455989</v>
      </c>
      <c r="L109" s="25">
        <f t="shared" si="30"/>
        <v>1.9016092941901239E-2</v>
      </c>
    </row>
    <row r="110" spans="1:12" x14ac:dyDescent="0.2">
      <c r="A110" s="21" t="s">
        <v>90</v>
      </c>
      <c r="B110" s="24">
        <v>44</v>
      </c>
      <c r="C110" s="39">
        <v>317.26</v>
      </c>
      <c r="D110" s="24">
        <v>78</v>
      </c>
      <c r="E110" s="39">
        <v>539.15</v>
      </c>
      <c r="F110" s="37">
        <v>1534</v>
      </c>
      <c r="G110" s="38">
        <v>25313.35</v>
      </c>
      <c r="H110" s="25">
        <f t="shared" si="26"/>
        <v>-0.43988559725998372</v>
      </c>
      <c r="I110" s="25">
        <f t="shared" si="27"/>
        <v>-0.20239363275933495</v>
      </c>
      <c r="J110" s="25">
        <f t="shared" si="28"/>
        <v>-0.15016945681495047</v>
      </c>
      <c r="K110" s="25">
        <f t="shared" si="29"/>
        <v>0.58844477418158214</v>
      </c>
      <c r="L110" s="25">
        <f t="shared" si="30"/>
        <v>1.2533307523500447E-2</v>
      </c>
    </row>
    <row r="111" spans="1:12" x14ac:dyDescent="0.2">
      <c r="A111" s="21" t="s">
        <v>91</v>
      </c>
      <c r="B111" s="24">
        <v>33</v>
      </c>
      <c r="C111" s="39">
        <v>490.33</v>
      </c>
      <c r="D111" s="24">
        <v>66</v>
      </c>
      <c r="E111" s="39">
        <v>876.62</v>
      </c>
      <c r="F111" s="37">
        <v>1519</v>
      </c>
      <c r="G111" s="38">
        <v>28661.13</v>
      </c>
      <c r="H111" s="25">
        <f t="shared" si="26"/>
        <v>0.54551471978818633</v>
      </c>
      <c r="I111" s="25">
        <f t="shared" si="27"/>
        <v>0.62592970416396188</v>
      </c>
      <c r="J111" s="25">
        <f t="shared" si="28"/>
        <v>0.13225353420230837</v>
      </c>
      <c r="K111" s="25">
        <f t="shared" si="29"/>
        <v>0.55934156190823847</v>
      </c>
      <c r="L111" s="25">
        <f t="shared" si="30"/>
        <v>1.7107839083804442E-2</v>
      </c>
    </row>
    <row r="112" spans="1:12" x14ac:dyDescent="0.2">
      <c r="A112" s="21" t="s">
        <v>92</v>
      </c>
      <c r="B112" s="24">
        <v>36</v>
      </c>
      <c r="C112" s="39">
        <v>261.12</v>
      </c>
      <c r="D112" s="24">
        <v>66</v>
      </c>
      <c r="E112" s="39">
        <v>474.46</v>
      </c>
      <c r="F112" s="37">
        <v>1536</v>
      </c>
      <c r="G112" s="38">
        <v>29022.71</v>
      </c>
      <c r="H112" s="25">
        <f>(+C112-C111)/C111</f>
        <v>-0.46746068973956312</v>
      </c>
      <c r="I112" s="25">
        <f>(+E112-E111)/E111</f>
        <v>-0.45876206337979969</v>
      </c>
      <c r="J112" s="25">
        <f>(+G112-G111)/G111</f>
        <v>1.2615692402916358E-2</v>
      </c>
      <c r="K112" s="25">
        <f>+C112/E112</f>
        <v>0.55035197909202038</v>
      </c>
      <c r="L112" s="25">
        <f>+C112/G112</f>
        <v>8.9970922770478707E-3</v>
      </c>
    </row>
    <row r="113" spans="1:12" x14ac:dyDescent="0.2">
      <c r="A113" s="21" t="s">
        <v>93</v>
      </c>
      <c r="B113" s="24">
        <v>33</v>
      </c>
      <c r="C113" s="39">
        <v>385.38</v>
      </c>
      <c r="D113" s="24">
        <v>63</v>
      </c>
      <c r="E113" s="39">
        <v>927.12</v>
      </c>
      <c r="F113" s="37">
        <v>1593</v>
      </c>
      <c r="G113" s="38">
        <v>37133.89</v>
      </c>
      <c r="H113" s="25">
        <f>(+C113-C112)/C112</f>
        <v>0.47587316176470584</v>
      </c>
      <c r="I113" s="25">
        <f>(+E113-E112)/E112</f>
        <v>0.95405302870631881</v>
      </c>
      <c r="J113" s="25">
        <f>(+G113-G112)/G112</f>
        <v>0.27947700266446518</v>
      </c>
      <c r="K113" s="25">
        <f>+C113/E113</f>
        <v>0.41567434636293038</v>
      </c>
      <c r="L113" s="25">
        <f>+C113/G113</f>
        <v>1.0378120902496344E-2</v>
      </c>
    </row>
    <row r="114" spans="1:12" x14ac:dyDescent="0.2">
      <c r="A114" s="21" t="s">
        <v>95</v>
      </c>
      <c r="B114" s="24">
        <v>42</v>
      </c>
      <c r="C114" s="39">
        <v>653.16</v>
      </c>
      <c r="D114" s="24">
        <v>80</v>
      </c>
      <c r="E114" s="39">
        <v>1080.1099999999999</v>
      </c>
      <c r="F114" s="37">
        <v>1657</v>
      </c>
      <c r="G114" s="38">
        <v>38394.26</v>
      </c>
      <c r="H114" s="25">
        <f>(+C114-C113)/C113</f>
        <v>0.69484664486999836</v>
      </c>
      <c r="I114" s="25">
        <f>(+E114-E113)/E113</f>
        <v>0.16501639485719205</v>
      </c>
      <c r="J114" s="25">
        <f>(+G114-G113)/G113</f>
        <v>3.3941232658361478E-2</v>
      </c>
      <c r="K114" s="25">
        <f>+C114/E114</f>
        <v>0.60471618631435686</v>
      </c>
      <c r="L114" s="25">
        <f>+C114/G114</f>
        <v>1.7011917927315174E-2</v>
      </c>
    </row>
    <row r="115" spans="1:12" x14ac:dyDescent="0.2">
      <c r="A115" s="22" t="s">
        <v>96</v>
      </c>
      <c r="B115" s="24">
        <v>40</v>
      </c>
      <c r="C115" s="39">
        <v>428.77</v>
      </c>
      <c r="D115" s="24">
        <v>69</v>
      </c>
      <c r="E115" s="39">
        <v>1183.48</v>
      </c>
      <c r="F115" s="37">
        <v>1735</v>
      </c>
      <c r="G115" s="38">
        <v>62147.34</v>
      </c>
      <c r="H115" s="25">
        <f>(+C115-C114)/C114</f>
        <v>-0.34354522628452444</v>
      </c>
      <c r="I115" s="25">
        <f>(+E115-E114)/E114</f>
        <v>9.5703215413245071E-2</v>
      </c>
      <c r="J115" s="25">
        <f>(+G115-G114)/G114</f>
        <v>0.61866226878705288</v>
      </c>
      <c r="K115" s="25">
        <f>+C115/E115</f>
        <v>0.36229594078480409</v>
      </c>
      <c r="L115" s="25">
        <f>+C115/G115</f>
        <v>6.8992494288572931E-3</v>
      </c>
    </row>
  </sheetData>
  <sortState xmlns:xlrd2="http://schemas.microsoft.com/office/spreadsheetml/2017/richdata2" ref="P9:Q28">
    <sortCondition descending="1" ref="Q9:Q28"/>
  </sortState>
  <mergeCells count="9">
    <mergeCell ref="A1:L1"/>
    <mergeCell ref="B2:L2"/>
    <mergeCell ref="B3:L3"/>
    <mergeCell ref="B4:L4"/>
    <mergeCell ref="B6:C6"/>
    <mergeCell ref="D6:E6"/>
    <mergeCell ref="F6:G6"/>
    <mergeCell ref="H6:J6"/>
    <mergeCell ref="K6:L6"/>
  </mergeCells>
  <hyperlinks>
    <hyperlink ref="B3" r:id="rId1" xr:uid="{00000000-0004-0000-0000-000000000000}"/>
  </hyperlinks>
  <pageMargins left="0.7" right="0.7" top="0.75" bottom="0.75" header="0.3" footer="0.3"/>
  <pageSetup scale="71" fitToHeight="0" orientation="portrait" r:id="rId2"/>
  <rowBreaks count="1" manualBreakCount="1">
    <brk id="6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8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31" sqref="B31"/>
    </sheetView>
  </sheetViews>
  <sheetFormatPr defaultColWidth="9.6640625" defaultRowHeight="12.75" x14ac:dyDescent="0.2"/>
  <cols>
    <col min="1" max="1" width="10.88671875" style="3" customWidth="1"/>
    <col min="2" max="12" width="11.109375" style="3" customWidth="1"/>
    <col min="13" max="16384" width="9.6640625" style="1"/>
  </cols>
  <sheetData>
    <row r="1" spans="1:14" ht="15.75" x14ac:dyDescent="0.25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ht="12.75" customHeight="1" x14ac:dyDescent="0.2">
      <c r="A2" s="2" t="s">
        <v>56</v>
      </c>
      <c r="B2" s="50" t="s">
        <v>62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12.75" customHeight="1" x14ac:dyDescent="0.2">
      <c r="A3" s="2"/>
      <c r="B3" s="51" t="s">
        <v>61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12.75" customHeight="1" x14ac:dyDescent="0.2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x14ac:dyDescent="0.2">
      <c r="A5" s="3" t="s">
        <v>57</v>
      </c>
      <c r="B5" s="16" t="s">
        <v>65</v>
      </c>
    </row>
    <row r="6" spans="1:14" ht="15" customHeight="1" x14ac:dyDescent="0.2">
      <c r="B6" s="49" t="s">
        <v>31</v>
      </c>
      <c r="C6" s="49"/>
      <c r="D6" s="49" t="s">
        <v>30</v>
      </c>
      <c r="E6" s="49"/>
      <c r="F6" s="49" t="s">
        <v>5</v>
      </c>
      <c r="G6" s="49"/>
      <c r="H6" s="49" t="s">
        <v>3</v>
      </c>
      <c r="I6" s="49"/>
      <c r="J6" s="49"/>
      <c r="K6" s="48" t="s">
        <v>37</v>
      </c>
      <c r="L6" s="48"/>
    </row>
    <row r="7" spans="1:14" ht="27" customHeight="1" x14ac:dyDescent="0.2">
      <c r="A7" s="3" t="s">
        <v>0</v>
      </c>
      <c r="B7" s="4" t="s">
        <v>2</v>
      </c>
      <c r="C7" s="5" t="s">
        <v>36</v>
      </c>
      <c r="D7" s="4" t="s">
        <v>2</v>
      </c>
      <c r="E7" s="5" t="s">
        <v>36</v>
      </c>
      <c r="F7" s="4" t="s">
        <v>2</v>
      </c>
      <c r="G7" s="5" t="s">
        <v>36</v>
      </c>
      <c r="H7" s="4" t="s">
        <v>4</v>
      </c>
      <c r="I7" s="4" t="s">
        <v>30</v>
      </c>
      <c r="J7" s="4" t="s">
        <v>5</v>
      </c>
      <c r="K7" s="6" t="s">
        <v>30</v>
      </c>
      <c r="L7" s="6" t="s">
        <v>5</v>
      </c>
    </row>
    <row r="8" spans="1:14" x14ac:dyDescent="0.2">
      <c r="A8" s="2">
        <v>1995</v>
      </c>
      <c r="B8" s="18">
        <v>11</v>
      </c>
      <c r="C8" s="19">
        <v>17.97</v>
      </c>
      <c r="D8" s="20">
        <v>97</v>
      </c>
      <c r="E8" s="19">
        <v>494.42</v>
      </c>
      <c r="F8" s="20">
        <v>1876</v>
      </c>
      <c r="G8" s="19">
        <v>8348.19</v>
      </c>
      <c r="H8" s="9"/>
      <c r="K8" s="9">
        <f>+C8/E8</f>
        <v>3.6345617086687425E-2</v>
      </c>
      <c r="L8" s="9">
        <f t="shared" ref="L8:L24" si="0">+C8/G8</f>
        <v>2.1525624117323633E-3</v>
      </c>
      <c r="N8" s="15"/>
    </row>
    <row r="9" spans="1:14" x14ac:dyDescent="0.2">
      <c r="A9" s="2">
        <v>1996</v>
      </c>
      <c r="B9" s="18">
        <v>39</v>
      </c>
      <c r="C9" s="19">
        <v>138.86000000000001</v>
      </c>
      <c r="D9" s="20">
        <v>133</v>
      </c>
      <c r="E9" s="19">
        <v>534.99</v>
      </c>
      <c r="F9" s="20">
        <v>2593</v>
      </c>
      <c r="G9" s="19">
        <v>11366.24</v>
      </c>
      <c r="H9" s="9">
        <f>(+C9-C8)/C8</f>
        <v>6.7273233166388442</v>
      </c>
      <c r="I9" s="9">
        <f>(+E9-E8)/E8</f>
        <v>8.2055742081630981E-2</v>
      </c>
      <c r="J9" s="9">
        <f t="shared" ref="J9:J17" si="1">(+G9-G8)/G8</f>
        <v>0.36152147950633601</v>
      </c>
      <c r="K9" s="9">
        <f t="shared" ref="K9:K62" si="2">+C9/E9</f>
        <v>0.25955625338791383</v>
      </c>
      <c r="L9" s="9">
        <f t="shared" si="0"/>
        <v>1.2216880868255467E-2</v>
      </c>
      <c r="N9" s="15"/>
    </row>
    <row r="10" spans="1:14" x14ac:dyDescent="0.2">
      <c r="A10" s="2">
        <v>1997</v>
      </c>
      <c r="B10" s="18">
        <v>54</v>
      </c>
      <c r="C10" s="19">
        <v>235.36</v>
      </c>
      <c r="D10" s="20">
        <v>170</v>
      </c>
      <c r="E10" s="19">
        <v>857.33</v>
      </c>
      <c r="F10" s="20">
        <v>3175</v>
      </c>
      <c r="G10" s="19">
        <v>14960.49</v>
      </c>
      <c r="H10" s="9">
        <f>(+C10-C9)/C9</f>
        <v>0.69494454846608089</v>
      </c>
      <c r="I10" s="9">
        <f t="shared" ref="I10:I62" si="3">(+E10-E9)/E9</f>
        <v>0.6025159348772875</v>
      </c>
      <c r="J10" s="9">
        <f t="shared" si="1"/>
        <v>0.31622154731907826</v>
      </c>
      <c r="K10" s="9">
        <f t="shared" si="2"/>
        <v>0.27452672833098107</v>
      </c>
      <c r="L10" s="9">
        <f t="shared" si="0"/>
        <v>1.5732105031319162E-2</v>
      </c>
      <c r="N10" s="15"/>
    </row>
    <row r="11" spans="1:14" x14ac:dyDescent="0.2">
      <c r="A11" s="2">
        <v>1998</v>
      </c>
      <c r="B11" s="18">
        <v>83</v>
      </c>
      <c r="C11" s="19">
        <v>440.06</v>
      </c>
      <c r="D11" s="20">
        <v>239</v>
      </c>
      <c r="E11" s="19">
        <v>1695.26</v>
      </c>
      <c r="F11" s="20">
        <v>4834</v>
      </c>
      <c r="G11" s="19">
        <v>32311.599999999999</v>
      </c>
      <c r="H11" s="9">
        <f t="shared" ref="H11:H17" si="4">(+C11-C10)/C10</f>
        <v>0.8697314751869476</v>
      </c>
      <c r="I11" s="9">
        <f t="shared" si="3"/>
        <v>0.97737160719909477</v>
      </c>
      <c r="J11" s="9">
        <f t="shared" si="1"/>
        <v>1.1597955681932879</v>
      </c>
      <c r="K11" s="9">
        <f t="shared" si="2"/>
        <v>0.25958260089897717</v>
      </c>
      <c r="L11" s="9">
        <f t="shared" si="0"/>
        <v>1.3619257480285718E-2</v>
      </c>
      <c r="N11" s="15"/>
    </row>
    <row r="12" spans="1:14" x14ac:dyDescent="0.2">
      <c r="A12" s="2">
        <v>1999</v>
      </c>
      <c r="B12" s="18">
        <v>175</v>
      </c>
      <c r="C12" s="19">
        <v>1854.49</v>
      </c>
      <c r="D12" s="20">
        <v>423</v>
      </c>
      <c r="E12" s="19">
        <v>4927.91</v>
      </c>
      <c r="F12" s="20">
        <v>7887</v>
      </c>
      <c r="G12" s="19">
        <v>90918.28</v>
      </c>
      <c r="H12" s="9">
        <f t="shared" si="4"/>
        <v>3.2141753397264012</v>
      </c>
      <c r="I12" s="9">
        <f t="shared" si="3"/>
        <v>1.9068756414945198</v>
      </c>
      <c r="J12" s="9">
        <f t="shared" si="1"/>
        <v>1.8137969026603449</v>
      </c>
      <c r="K12" s="9">
        <f t="shared" si="2"/>
        <v>0.37632383708306361</v>
      </c>
      <c r="L12" s="9">
        <f t="shared" si="0"/>
        <v>2.0397328238061698E-2</v>
      </c>
      <c r="N12" s="15"/>
    </row>
    <row r="13" spans="1:14" x14ac:dyDescent="0.2">
      <c r="A13" s="2">
        <v>2000</v>
      </c>
      <c r="B13" s="18">
        <v>255</v>
      </c>
      <c r="C13" s="19">
        <v>3831.92</v>
      </c>
      <c r="D13" s="20">
        <v>673</v>
      </c>
      <c r="E13" s="19">
        <v>11580.15</v>
      </c>
      <c r="F13" s="20">
        <v>12048</v>
      </c>
      <c r="G13" s="19">
        <v>188403.84</v>
      </c>
      <c r="H13" s="9">
        <f t="shared" si="4"/>
        <v>1.066293158766022</v>
      </c>
      <c r="I13" s="9">
        <f t="shared" si="3"/>
        <v>1.3499110170437365</v>
      </c>
      <c r="J13" s="9">
        <f t="shared" si="1"/>
        <v>1.072232778710728</v>
      </c>
      <c r="K13" s="9">
        <f t="shared" si="2"/>
        <v>0.33090417654348175</v>
      </c>
      <c r="L13" s="9">
        <f t="shared" si="0"/>
        <v>2.0338863581549082E-2</v>
      </c>
      <c r="N13" s="15"/>
    </row>
    <row r="14" spans="1:14" x14ac:dyDescent="0.2">
      <c r="A14" s="2">
        <v>2001</v>
      </c>
      <c r="B14" s="18">
        <v>165</v>
      </c>
      <c r="C14" s="19">
        <v>1635.49</v>
      </c>
      <c r="D14" s="20">
        <v>448</v>
      </c>
      <c r="E14" s="19">
        <v>5048.01</v>
      </c>
      <c r="F14" s="20">
        <v>6615</v>
      </c>
      <c r="G14" s="19">
        <v>75384.81</v>
      </c>
      <c r="H14" s="9">
        <f t="shared" si="4"/>
        <v>-0.57319307292427824</v>
      </c>
      <c r="I14" s="9">
        <f t="shared" si="3"/>
        <v>-0.56408077615574925</v>
      </c>
      <c r="J14" s="9">
        <f t="shared" si="1"/>
        <v>-0.59987646748601298</v>
      </c>
      <c r="K14" s="9">
        <f t="shared" si="2"/>
        <v>0.32398707609533262</v>
      </c>
      <c r="L14" s="9">
        <f t="shared" si="0"/>
        <v>2.1695219501117004E-2</v>
      </c>
      <c r="N14" s="15"/>
    </row>
    <row r="15" spans="1:14" x14ac:dyDescent="0.2">
      <c r="A15" s="2">
        <v>2002</v>
      </c>
      <c r="B15" s="18">
        <v>30</v>
      </c>
      <c r="C15" s="19">
        <v>259.95999999999998</v>
      </c>
      <c r="D15" s="20">
        <v>65</v>
      </c>
      <c r="E15" s="19">
        <v>760.3</v>
      </c>
      <c r="F15" s="20">
        <v>1315</v>
      </c>
      <c r="G15" s="19">
        <v>15557.5</v>
      </c>
      <c r="H15" s="9">
        <f t="shared" si="4"/>
        <v>-0.84105069428733892</v>
      </c>
      <c r="I15" s="9">
        <f t="shared" si="3"/>
        <v>-0.84938619376744495</v>
      </c>
      <c r="J15" s="9">
        <f t="shared" si="1"/>
        <v>-0.79362553278306336</v>
      </c>
      <c r="K15" s="9">
        <f t="shared" si="2"/>
        <v>0.34191766407996843</v>
      </c>
      <c r="L15" s="9">
        <f t="shared" si="0"/>
        <v>1.6709625582516471E-2</v>
      </c>
      <c r="N15" s="15"/>
    </row>
    <row r="16" spans="1:14" x14ac:dyDescent="0.2">
      <c r="A16" s="2">
        <v>2003</v>
      </c>
      <c r="B16" s="18">
        <v>39</v>
      </c>
      <c r="C16" s="19">
        <v>457.07</v>
      </c>
      <c r="D16" s="20">
        <v>88</v>
      </c>
      <c r="E16" s="19">
        <v>1413.43</v>
      </c>
      <c r="F16" s="20">
        <v>1600</v>
      </c>
      <c r="G16" s="19">
        <v>16986.669999999998</v>
      </c>
      <c r="H16" s="9">
        <f t="shared" si="4"/>
        <v>0.75823203569779973</v>
      </c>
      <c r="I16" s="9">
        <f t="shared" si="3"/>
        <v>0.85904248323030408</v>
      </c>
      <c r="J16" s="9">
        <f t="shared" si="1"/>
        <v>9.1863731319299258E-2</v>
      </c>
      <c r="K16" s="9">
        <f t="shared" si="2"/>
        <v>0.3233764671755941</v>
      </c>
      <c r="L16" s="9">
        <f t="shared" si="0"/>
        <v>2.6907569288153597E-2</v>
      </c>
      <c r="N16" s="15"/>
    </row>
    <row r="17" spans="1:15" x14ac:dyDescent="0.2">
      <c r="A17" s="2">
        <v>2004</v>
      </c>
      <c r="B17" s="18">
        <v>55</v>
      </c>
      <c r="C17" s="19">
        <v>580.99</v>
      </c>
      <c r="D17" s="20">
        <v>110</v>
      </c>
      <c r="E17" s="19">
        <v>1249.8699999999999</v>
      </c>
      <c r="F17" s="20">
        <v>1856</v>
      </c>
      <c r="G17" s="19">
        <v>23175.200000000001</v>
      </c>
      <c r="H17" s="9">
        <f t="shared" si="4"/>
        <v>0.27111820946463344</v>
      </c>
      <c r="I17" s="9">
        <f t="shared" si="3"/>
        <v>-0.11571850038558695</v>
      </c>
      <c r="J17" s="9">
        <f t="shared" si="1"/>
        <v>0.36431684373688328</v>
      </c>
      <c r="K17" s="9">
        <f t="shared" si="2"/>
        <v>0.46484034339571323</v>
      </c>
      <c r="L17" s="9">
        <f t="shared" si="0"/>
        <v>2.5069470813628363E-2</v>
      </c>
      <c r="N17" s="15"/>
    </row>
    <row r="18" spans="1:15" x14ac:dyDescent="0.2">
      <c r="A18" s="2">
        <v>2005</v>
      </c>
      <c r="B18" s="18">
        <v>40</v>
      </c>
      <c r="C18" s="19">
        <v>600.74</v>
      </c>
      <c r="D18" s="20">
        <v>107</v>
      </c>
      <c r="E18" s="19">
        <v>1179.3</v>
      </c>
      <c r="F18" s="20">
        <v>1861</v>
      </c>
      <c r="G18" s="19">
        <v>20131.43</v>
      </c>
      <c r="H18" s="9">
        <f t="shared" ref="H18:H40" si="5">(+C18-C17)/C17</f>
        <v>3.3993700407924404E-2</v>
      </c>
      <c r="I18" s="9">
        <f t="shared" si="3"/>
        <v>-5.6461872034691565E-2</v>
      </c>
      <c r="J18" s="9">
        <f t="shared" ref="J18:J62" si="6">(+G18-G17)/G17</f>
        <v>-0.13133737788670649</v>
      </c>
      <c r="K18" s="9">
        <f t="shared" si="2"/>
        <v>0.50940388365979816</v>
      </c>
      <c r="L18" s="9">
        <f t="shared" si="0"/>
        <v>2.9840900522218244E-2</v>
      </c>
      <c r="N18" s="15"/>
    </row>
    <row r="19" spans="1:15" x14ac:dyDescent="0.2">
      <c r="A19" s="2">
        <v>2006</v>
      </c>
      <c r="B19" s="18">
        <v>57</v>
      </c>
      <c r="C19" s="19">
        <v>698.63</v>
      </c>
      <c r="D19" s="20">
        <v>121</v>
      </c>
      <c r="E19" s="19">
        <v>1539.34</v>
      </c>
      <c r="F19" s="20">
        <v>2290</v>
      </c>
      <c r="G19" s="19">
        <v>26385.13</v>
      </c>
      <c r="H19" s="9">
        <f t="shared" si="5"/>
        <v>0.16294902953024601</v>
      </c>
      <c r="I19" s="9">
        <f t="shared" si="3"/>
        <v>0.30529975409141014</v>
      </c>
      <c r="J19" s="9">
        <f t="shared" si="6"/>
        <v>0.3106436055461535</v>
      </c>
      <c r="K19" s="9">
        <f t="shared" si="2"/>
        <v>0.45385035144932245</v>
      </c>
      <c r="L19" s="9">
        <f t="shared" si="0"/>
        <v>2.6478171606507148E-2</v>
      </c>
      <c r="N19" s="15"/>
    </row>
    <row r="20" spans="1:15" x14ac:dyDescent="0.2">
      <c r="A20" s="2">
        <v>2007</v>
      </c>
      <c r="B20" s="18">
        <v>62</v>
      </c>
      <c r="C20" s="19">
        <v>623.6</v>
      </c>
      <c r="D20" s="20">
        <v>133</v>
      </c>
      <c r="E20" s="19">
        <v>1553.74</v>
      </c>
      <c r="F20" s="20">
        <v>2779</v>
      </c>
      <c r="G20" s="19">
        <v>31063.82</v>
      </c>
      <c r="H20" s="9">
        <f t="shared" si="5"/>
        <v>-0.10739590341096142</v>
      </c>
      <c r="I20" s="9">
        <f t="shared" si="3"/>
        <v>9.354658490002268E-3</v>
      </c>
      <c r="J20" s="9">
        <f t="shared" si="6"/>
        <v>0.17732298457502382</v>
      </c>
      <c r="K20" s="9">
        <f t="shared" si="2"/>
        <v>0.40135415191730922</v>
      </c>
      <c r="L20" s="9">
        <f t="shared" si="0"/>
        <v>2.0074800845485199E-2</v>
      </c>
      <c r="N20" s="15"/>
    </row>
    <row r="21" spans="1:15" x14ac:dyDescent="0.2">
      <c r="A21" s="2">
        <v>2008</v>
      </c>
      <c r="B21" s="18">
        <v>58</v>
      </c>
      <c r="C21" s="19">
        <v>631.05999999999995</v>
      </c>
      <c r="D21" s="20">
        <v>125</v>
      </c>
      <c r="E21" s="19">
        <v>1242.46</v>
      </c>
      <c r="F21" s="20">
        <v>2831</v>
      </c>
      <c r="G21" s="19">
        <v>29111.9</v>
      </c>
      <c r="H21" s="9">
        <f t="shared" si="5"/>
        <v>1.196279666452842E-2</v>
      </c>
      <c r="I21" s="9">
        <f t="shared" si="3"/>
        <v>-0.20034239962928158</v>
      </c>
      <c r="J21" s="9">
        <f t="shared" si="6"/>
        <v>-6.2835800619498769E-2</v>
      </c>
      <c r="K21" s="9">
        <f t="shared" si="2"/>
        <v>0.50791172351624991</v>
      </c>
      <c r="L21" s="9">
        <f t="shared" si="0"/>
        <v>2.1677046156382784E-2</v>
      </c>
      <c r="N21" s="15"/>
    </row>
    <row r="22" spans="1:15" x14ac:dyDescent="0.2">
      <c r="A22" s="2">
        <v>2009</v>
      </c>
      <c r="B22" s="18">
        <v>51</v>
      </c>
      <c r="C22" s="19">
        <v>264.83999999999997</v>
      </c>
      <c r="D22" s="20">
        <v>116</v>
      </c>
      <c r="E22" s="19">
        <v>753.35</v>
      </c>
      <c r="F22" s="20">
        <v>2696</v>
      </c>
      <c r="G22" s="19">
        <v>21524.57</v>
      </c>
      <c r="H22" s="9">
        <f t="shared" si="5"/>
        <v>-0.58032516717903215</v>
      </c>
      <c r="I22" s="9">
        <f t="shared" si="3"/>
        <v>-0.39366257263815335</v>
      </c>
      <c r="J22" s="9">
        <f t="shared" si="6"/>
        <v>-0.26062641050566954</v>
      </c>
      <c r="K22" s="9">
        <f t="shared" si="2"/>
        <v>0.35154974447467974</v>
      </c>
      <c r="L22" s="9">
        <f t="shared" si="0"/>
        <v>1.2304078548375182E-2</v>
      </c>
      <c r="N22" s="15"/>
    </row>
    <row r="23" spans="1:15" x14ac:dyDescent="0.2">
      <c r="A23" s="2">
        <v>2010</v>
      </c>
      <c r="B23" s="18">
        <v>87</v>
      </c>
      <c r="C23" s="19">
        <v>482.26</v>
      </c>
      <c r="D23" s="20">
        <v>174</v>
      </c>
      <c r="E23" s="19">
        <v>1440.86</v>
      </c>
      <c r="F23" s="20">
        <v>3357</v>
      </c>
      <c r="G23" s="19">
        <v>25748.28</v>
      </c>
      <c r="H23" s="9">
        <f t="shared" si="5"/>
        <v>0.82094849720586027</v>
      </c>
      <c r="I23" s="9">
        <f t="shared" si="3"/>
        <v>0.91260370345788788</v>
      </c>
      <c r="J23" s="9">
        <f t="shared" si="6"/>
        <v>0.19622738108124804</v>
      </c>
      <c r="K23" s="9">
        <f t="shared" si="2"/>
        <v>0.33470288577655011</v>
      </c>
      <c r="L23" s="9">
        <f t="shared" si="0"/>
        <v>1.872979476687375E-2</v>
      </c>
      <c r="N23" s="15"/>
    </row>
    <row r="24" spans="1:15" x14ac:dyDescent="0.2">
      <c r="A24" s="2">
        <v>2011</v>
      </c>
      <c r="B24" s="18">
        <v>78</v>
      </c>
      <c r="C24" s="19">
        <v>656.95</v>
      </c>
      <c r="D24" s="20">
        <v>157</v>
      </c>
      <c r="E24" s="19">
        <v>1659.66</v>
      </c>
      <c r="F24" s="20">
        <v>4145</v>
      </c>
      <c r="G24" s="19">
        <v>36224.04</v>
      </c>
      <c r="H24" s="9">
        <f t="shared" si="5"/>
        <v>0.36223199104217652</v>
      </c>
      <c r="I24" s="9">
        <f t="shared" si="3"/>
        <v>0.15185375400802312</v>
      </c>
      <c r="J24" s="9">
        <f t="shared" si="6"/>
        <v>0.40685280725547501</v>
      </c>
      <c r="K24" s="9">
        <f t="shared" si="2"/>
        <v>0.39583408649964452</v>
      </c>
      <c r="L24" s="9">
        <f t="shared" si="0"/>
        <v>1.8135746316534546E-2</v>
      </c>
      <c r="N24" s="15"/>
      <c r="O24" s="13"/>
    </row>
    <row r="25" spans="1:15" x14ac:dyDescent="0.2">
      <c r="A25" s="2">
        <v>2012</v>
      </c>
      <c r="B25" s="18">
        <v>98</v>
      </c>
      <c r="C25" s="19">
        <v>756.73</v>
      </c>
      <c r="D25" s="20">
        <v>161</v>
      </c>
      <c r="E25" s="19">
        <v>1115.8699999999999</v>
      </c>
      <c r="F25" s="20">
        <v>4559</v>
      </c>
      <c r="G25" s="19">
        <v>32568.23</v>
      </c>
      <c r="H25" s="9">
        <f>(+C25-C24)/C24</f>
        <v>0.15188370500038048</v>
      </c>
      <c r="I25" s="9">
        <f>(+E25-E24)/E24</f>
        <v>-0.32765144668185059</v>
      </c>
      <c r="J25" s="9">
        <f>(+G25-G24)/G24</f>
        <v>-0.10092220525374865</v>
      </c>
      <c r="K25" s="9">
        <f>+C25/E25</f>
        <v>0.6781524729583196</v>
      </c>
      <c r="L25" s="9">
        <f>+C25/G25</f>
        <v>2.3235220335891756E-2</v>
      </c>
      <c r="N25" s="15"/>
      <c r="O25" s="13"/>
    </row>
    <row r="26" spans="1:15" x14ac:dyDescent="0.2">
      <c r="A26" s="2">
        <v>2013</v>
      </c>
      <c r="B26" s="18">
        <v>124</v>
      </c>
      <c r="C26" s="19">
        <v>606.19000000000005</v>
      </c>
      <c r="D26" s="20">
        <v>218</v>
      </c>
      <c r="E26" s="19">
        <v>1663.26</v>
      </c>
      <c r="F26" s="20">
        <v>4940</v>
      </c>
      <c r="G26" s="19">
        <v>35856.120000000003</v>
      </c>
      <c r="H26" s="9">
        <f>(+C26-C25)/C25</f>
        <v>-0.19893489091221433</v>
      </c>
      <c r="I26" s="9">
        <f>(+E26-E25)/E25</f>
        <v>0.49054997445939058</v>
      </c>
      <c r="J26" s="9">
        <f>(+G26-G25)/G25</f>
        <v>0.10095390507866112</v>
      </c>
      <c r="K26" s="9">
        <f>+C26/E26</f>
        <v>0.36445895410218487</v>
      </c>
      <c r="L26" s="9">
        <f>+C26/G26</f>
        <v>1.6906179475079847E-2</v>
      </c>
      <c r="N26" s="15"/>
      <c r="O26" s="13"/>
    </row>
    <row r="27" spans="1:15" x14ac:dyDescent="0.2">
      <c r="A27" s="2">
        <v>2014</v>
      </c>
      <c r="B27" s="18">
        <v>129</v>
      </c>
      <c r="C27" s="19">
        <v>1091.95</v>
      </c>
      <c r="D27" s="20">
        <v>233</v>
      </c>
      <c r="E27" s="19">
        <v>2266.2199999999998</v>
      </c>
      <c r="F27" s="20">
        <v>5579</v>
      </c>
      <c r="G27" s="19">
        <v>58850.98</v>
      </c>
      <c r="H27" s="9">
        <f>(+C27-C26)/C26</f>
        <v>0.80133291542255725</v>
      </c>
      <c r="I27" s="9">
        <f>(+E27-E26)/E26</f>
        <v>0.36251698471676097</v>
      </c>
      <c r="J27" s="9">
        <f>(+G27-G26)/G26</f>
        <v>0.64130921025476262</v>
      </c>
      <c r="K27" s="9">
        <f>+C27/E27</f>
        <v>0.48183759740890125</v>
      </c>
      <c r="L27" s="9">
        <f>+C27/G27</f>
        <v>1.8554491361061447E-2</v>
      </c>
      <c r="N27" s="15"/>
      <c r="O27" s="13"/>
    </row>
    <row r="28" spans="1:15" x14ac:dyDescent="0.2">
      <c r="A28" s="2">
        <v>2015</v>
      </c>
      <c r="B28" s="18">
        <v>121</v>
      </c>
      <c r="C28" s="19">
        <v>858.65</v>
      </c>
      <c r="D28" s="20">
        <v>216</v>
      </c>
      <c r="E28" s="19">
        <v>1894.63</v>
      </c>
      <c r="F28" s="20">
        <v>5409</v>
      </c>
      <c r="G28" s="19">
        <v>73354.84</v>
      </c>
      <c r="H28" s="9">
        <f>(+C28-C27)/C27</f>
        <v>-0.21365447135857873</v>
      </c>
      <c r="I28" s="9">
        <f>(+E28-E27)/E27</f>
        <v>-0.16396907625914506</v>
      </c>
      <c r="J28" s="9">
        <f>(+G28-G27)/G27</f>
        <v>0.24645061135770369</v>
      </c>
      <c r="K28" s="9">
        <f>+C28/E28</f>
        <v>0.45320194444297829</v>
      </c>
      <c r="L28" s="9">
        <f>+C28/G28</f>
        <v>1.1705430752762872E-2</v>
      </c>
      <c r="N28" s="15"/>
      <c r="O28" s="13"/>
    </row>
    <row r="29" spans="1:15" x14ac:dyDescent="0.2">
      <c r="A29" s="2">
        <v>2016</v>
      </c>
      <c r="B29" s="18">
        <v>112</v>
      </c>
      <c r="C29" s="19">
        <v>834.03</v>
      </c>
      <c r="D29" s="20">
        <v>201</v>
      </c>
      <c r="E29" s="19">
        <v>1330.04</v>
      </c>
      <c r="F29" s="20">
        <v>4520</v>
      </c>
      <c r="G29" s="19">
        <v>58590.239999999998</v>
      </c>
      <c r="H29" s="9">
        <f>(+C29-C28)/C28</f>
        <v>-2.8672916787981138E-2</v>
      </c>
      <c r="I29" s="9">
        <f>(+E29-E28)/E28</f>
        <v>-0.29799485915455792</v>
      </c>
      <c r="J29" s="9">
        <f>(+G29-G28)/G28</f>
        <v>-0.20127642565916576</v>
      </c>
      <c r="K29" s="9">
        <f>+C29/E29</f>
        <v>0.62707136627469851</v>
      </c>
      <c r="L29" s="9">
        <f>+C29/G29</f>
        <v>1.4234964731327265E-2</v>
      </c>
      <c r="N29" s="15"/>
      <c r="O29" s="13"/>
    </row>
    <row r="30" spans="1:15" x14ac:dyDescent="0.2">
      <c r="A30" s="2"/>
      <c r="B30" s="17"/>
      <c r="C30" s="12"/>
      <c r="F30" s="8"/>
      <c r="G30" s="10"/>
      <c r="H30" s="9"/>
      <c r="I30" s="9"/>
      <c r="J30" s="9"/>
      <c r="K30" s="9"/>
      <c r="L30" s="9"/>
      <c r="N30" s="15"/>
    </row>
    <row r="31" spans="1:15" x14ac:dyDescent="0.2">
      <c r="A31" s="2" t="s">
        <v>54</v>
      </c>
      <c r="B31" s="7"/>
      <c r="C31" s="14"/>
      <c r="D31" s="7"/>
      <c r="E31" s="14"/>
      <c r="F31" s="7"/>
      <c r="G31" s="14"/>
      <c r="H31" s="9"/>
      <c r="I31" s="9"/>
      <c r="J31" s="9"/>
      <c r="K31" s="9"/>
      <c r="L31" s="9"/>
      <c r="N31" s="15"/>
      <c r="O31" s="13"/>
    </row>
    <row r="32" spans="1:15" x14ac:dyDescent="0.2">
      <c r="A32" s="2" t="s">
        <v>63</v>
      </c>
      <c r="B32" s="7"/>
      <c r="C32" s="14"/>
      <c r="D32" s="7"/>
      <c r="E32" s="14"/>
      <c r="F32" s="7"/>
      <c r="G32" s="14"/>
      <c r="H32" s="9"/>
      <c r="I32" s="9"/>
      <c r="J32" s="9"/>
      <c r="K32" s="9"/>
      <c r="L32" s="9"/>
      <c r="N32" s="15"/>
      <c r="O32" s="13"/>
    </row>
    <row r="33" spans="1:14" x14ac:dyDescent="0.2">
      <c r="A33" s="2"/>
      <c r="B33" s="8"/>
      <c r="C33" s="10"/>
      <c r="D33" s="10"/>
      <c r="E33" s="10"/>
      <c r="F33" s="8"/>
      <c r="G33" s="10"/>
      <c r="H33" s="9"/>
      <c r="I33" s="9"/>
      <c r="J33" s="9"/>
      <c r="K33" s="9"/>
      <c r="L33" s="9"/>
      <c r="N33" s="15"/>
    </row>
    <row r="34" spans="1:14" x14ac:dyDescent="0.2">
      <c r="A34" s="2" t="s">
        <v>1</v>
      </c>
      <c r="B34" s="8"/>
      <c r="C34" s="10"/>
      <c r="D34" s="10"/>
      <c r="E34" s="10"/>
      <c r="F34" s="8"/>
      <c r="G34" s="10"/>
      <c r="H34" s="9"/>
      <c r="I34" s="9"/>
      <c r="J34" s="9"/>
      <c r="K34" s="9"/>
      <c r="L34" s="9"/>
      <c r="N34" s="15"/>
    </row>
    <row r="35" spans="1:14" x14ac:dyDescent="0.2">
      <c r="A35" s="2" t="s">
        <v>32</v>
      </c>
      <c r="B35" s="18">
        <v>10</v>
      </c>
      <c r="C35" s="19">
        <v>99.2</v>
      </c>
      <c r="D35" s="20">
        <v>22</v>
      </c>
      <c r="E35" s="19">
        <v>212.81</v>
      </c>
      <c r="F35" s="20">
        <v>431</v>
      </c>
      <c r="G35" s="19">
        <v>4201.67</v>
      </c>
      <c r="H35" s="9"/>
      <c r="I35" s="9"/>
      <c r="J35" s="9"/>
      <c r="K35" s="9">
        <f t="shared" si="2"/>
        <v>0.4661435082937832</v>
      </c>
      <c r="L35" s="9">
        <f>+C35/G35</f>
        <v>2.3609659968536319E-2</v>
      </c>
      <c r="N35" s="15"/>
    </row>
    <row r="36" spans="1:14" x14ac:dyDescent="0.2">
      <c r="A36" s="2" t="s">
        <v>33</v>
      </c>
      <c r="B36" s="18">
        <v>12</v>
      </c>
      <c r="C36" s="19">
        <v>106.59</v>
      </c>
      <c r="D36" s="20">
        <v>27</v>
      </c>
      <c r="E36" s="19">
        <v>220.27</v>
      </c>
      <c r="F36" s="20">
        <v>464</v>
      </c>
      <c r="G36" s="19">
        <v>5253.88</v>
      </c>
      <c r="H36" s="9">
        <f>(+C36-C35)/C35</f>
        <v>7.4495967741935482E-2</v>
      </c>
      <c r="I36" s="9">
        <f t="shared" si="3"/>
        <v>3.5054743668060752E-2</v>
      </c>
      <c r="J36" s="9">
        <f t="shared" si="6"/>
        <v>0.25042661608360484</v>
      </c>
      <c r="K36" s="9">
        <f t="shared" si="2"/>
        <v>0.48390611522222726</v>
      </c>
      <c r="L36" s="9">
        <f>+C36/G36</f>
        <v>2.028786344568205E-2</v>
      </c>
      <c r="N36" s="15"/>
    </row>
    <row r="37" spans="1:14" x14ac:dyDescent="0.2">
      <c r="A37" s="2" t="s">
        <v>34</v>
      </c>
      <c r="B37" s="18">
        <v>8</v>
      </c>
      <c r="C37" s="19">
        <v>62.4</v>
      </c>
      <c r="D37" s="20">
        <v>31</v>
      </c>
      <c r="E37" s="19">
        <v>310.64</v>
      </c>
      <c r="F37" s="20">
        <v>495</v>
      </c>
      <c r="G37" s="19">
        <v>5078.67</v>
      </c>
      <c r="H37" s="9">
        <f t="shared" si="5"/>
        <v>-0.41457922882071491</v>
      </c>
      <c r="I37" s="9">
        <f t="shared" si="3"/>
        <v>0.41026921505425146</v>
      </c>
      <c r="J37" s="9">
        <f t="shared" si="6"/>
        <v>-3.3348687065559171E-2</v>
      </c>
      <c r="K37" s="9">
        <f t="shared" si="2"/>
        <v>0.20087561164048418</v>
      </c>
      <c r="L37" s="9">
        <f>+C37/G37</f>
        <v>1.2286681355551748E-2</v>
      </c>
      <c r="N37" s="15"/>
    </row>
    <row r="38" spans="1:14" x14ac:dyDescent="0.2">
      <c r="A38" s="2" t="s">
        <v>35</v>
      </c>
      <c r="B38" s="18">
        <v>10</v>
      </c>
      <c r="C38" s="19">
        <v>332.55</v>
      </c>
      <c r="D38" s="20">
        <v>27</v>
      </c>
      <c r="E38" s="19">
        <v>435.58</v>
      </c>
      <c r="F38" s="20">
        <v>471</v>
      </c>
      <c r="G38" s="19">
        <v>5597.21</v>
      </c>
      <c r="H38" s="9">
        <f t="shared" si="5"/>
        <v>4.3293269230769234</v>
      </c>
      <c r="I38" s="9">
        <f t="shared" si="3"/>
        <v>0.40220190574298226</v>
      </c>
      <c r="J38" s="9">
        <f t="shared" si="6"/>
        <v>0.10210153445685582</v>
      </c>
      <c r="K38" s="9">
        <f t="shared" si="2"/>
        <v>0.76346480554662755</v>
      </c>
      <c r="L38" s="9">
        <f>+C38/G38</f>
        <v>5.9413529240460873E-2</v>
      </c>
      <c r="N38" s="15"/>
    </row>
    <row r="39" spans="1:14" x14ac:dyDescent="0.2">
      <c r="A39" s="2" t="s">
        <v>6</v>
      </c>
      <c r="B39" s="18">
        <v>15</v>
      </c>
      <c r="C39" s="19">
        <v>113</v>
      </c>
      <c r="D39" s="20">
        <v>34</v>
      </c>
      <c r="E39" s="19">
        <v>328.66</v>
      </c>
      <c r="F39" s="20">
        <v>566</v>
      </c>
      <c r="G39" s="19">
        <v>6709.92</v>
      </c>
      <c r="H39" s="9">
        <f t="shared" si="5"/>
        <v>-0.66020147346263724</v>
      </c>
      <c r="I39" s="9">
        <f t="shared" si="3"/>
        <v>-0.2454658156940171</v>
      </c>
      <c r="J39" s="9">
        <f t="shared" si="6"/>
        <v>0.19879725791957065</v>
      </c>
      <c r="K39" s="9">
        <f t="shared" si="2"/>
        <v>0.34382036146777822</v>
      </c>
      <c r="L39" s="9">
        <f t="shared" ref="L39:L62" si="7">+C39/G39</f>
        <v>1.684073729642082E-2</v>
      </c>
      <c r="N39" s="15"/>
    </row>
    <row r="40" spans="1:14" x14ac:dyDescent="0.2">
      <c r="A40" s="2" t="s">
        <v>7</v>
      </c>
      <c r="B40" s="18">
        <v>11</v>
      </c>
      <c r="C40" s="19">
        <v>160.15</v>
      </c>
      <c r="D40" s="20">
        <v>26</v>
      </c>
      <c r="E40" s="19">
        <v>331.88</v>
      </c>
      <c r="F40" s="20">
        <v>569</v>
      </c>
      <c r="G40" s="19">
        <v>6664.09</v>
      </c>
      <c r="H40" s="9">
        <f t="shared" si="5"/>
        <v>0.41725663716814165</v>
      </c>
      <c r="I40" s="9">
        <f t="shared" si="3"/>
        <v>9.7973589727985456E-3</v>
      </c>
      <c r="J40" s="9">
        <f t="shared" si="6"/>
        <v>-6.830185754822699E-3</v>
      </c>
      <c r="K40" s="9">
        <f t="shared" si="2"/>
        <v>0.48255393515728578</v>
      </c>
      <c r="L40" s="9">
        <f t="shared" si="7"/>
        <v>2.4031788286172605E-2</v>
      </c>
      <c r="N40" s="15"/>
    </row>
    <row r="41" spans="1:14" x14ac:dyDescent="0.2">
      <c r="A41" s="2" t="s">
        <v>8</v>
      </c>
      <c r="B41" s="18">
        <v>19</v>
      </c>
      <c r="C41" s="19">
        <v>203.95</v>
      </c>
      <c r="D41" s="20">
        <v>33</v>
      </c>
      <c r="E41" s="19">
        <v>426.27</v>
      </c>
      <c r="F41" s="20">
        <v>582</v>
      </c>
      <c r="G41" s="19">
        <v>6652</v>
      </c>
      <c r="H41" s="9">
        <f>(+C41-C40)/C40</f>
        <v>0.27349359975023402</v>
      </c>
      <c r="I41" s="9">
        <f t="shared" si="3"/>
        <v>0.28441002772086293</v>
      </c>
      <c r="J41" s="9">
        <f t="shared" si="6"/>
        <v>-1.8142011887594773E-3</v>
      </c>
      <c r="K41" s="9">
        <f t="shared" si="2"/>
        <v>0.47845262392380417</v>
      </c>
      <c r="L41" s="9">
        <f t="shared" si="7"/>
        <v>3.0659951894167165E-2</v>
      </c>
      <c r="N41" s="15"/>
    </row>
    <row r="42" spans="1:14" x14ac:dyDescent="0.2">
      <c r="A42" s="2" t="s">
        <v>9</v>
      </c>
      <c r="B42" s="18">
        <v>12</v>
      </c>
      <c r="C42" s="19">
        <v>221.53</v>
      </c>
      <c r="D42" s="20">
        <v>28</v>
      </c>
      <c r="E42" s="19">
        <v>452.53</v>
      </c>
      <c r="F42" s="20">
        <v>573</v>
      </c>
      <c r="G42" s="19">
        <v>6359.12</v>
      </c>
      <c r="H42" s="9">
        <f>(+C42-C41)/C41</f>
        <v>8.6197597450355545E-2</v>
      </c>
      <c r="I42" s="9">
        <f t="shared" si="3"/>
        <v>6.1604147605977412E-2</v>
      </c>
      <c r="J42" s="9">
        <f t="shared" si="6"/>
        <v>-4.4028863499699353E-2</v>
      </c>
      <c r="K42" s="9">
        <f t="shared" si="2"/>
        <v>0.48953660530793541</v>
      </c>
      <c r="L42" s="9">
        <f t="shared" si="7"/>
        <v>3.4836581162173384E-2</v>
      </c>
      <c r="N42" s="15"/>
    </row>
    <row r="43" spans="1:14" x14ac:dyDescent="0.2">
      <c r="A43" s="2" t="s">
        <v>10</v>
      </c>
      <c r="B43" s="18">
        <v>9</v>
      </c>
      <c r="C43" s="19">
        <v>36.18</v>
      </c>
      <c r="D43" s="20">
        <v>30</v>
      </c>
      <c r="E43" s="19">
        <v>215</v>
      </c>
      <c r="F43" s="20">
        <v>667</v>
      </c>
      <c r="G43" s="19">
        <v>8258.1299999999992</v>
      </c>
      <c r="H43" s="9">
        <f>(+C43-C42)/C42</f>
        <v>-0.8366812621315397</v>
      </c>
      <c r="I43" s="9">
        <f t="shared" si="3"/>
        <v>-0.52489337723465845</v>
      </c>
      <c r="J43" s="9">
        <f t="shared" si="6"/>
        <v>0.29862779755689456</v>
      </c>
      <c r="K43" s="9">
        <f t="shared" si="2"/>
        <v>0.16827906976744186</v>
      </c>
      <c r="L43" s="9">
        <f t="shared" si="7"/>
        <v>4.3811371339516339E-3</v>
      </c>
      <c r="N43" s="15"/>
    </row>
    <row r="44" spans="1:14" x14ac:dyDescent="0.2">
      <c r="A44" s="2" t="s">
        <v>11</v>
      </c>
      <c r="B44" s="18">
        <v>16</v>
      </c>
      <c r="C44" s="19">
        <v>84.47</v>
      </c>
      <c r="D44" s="20">
        <v>33</v>
      </c>
      <c r="E44" s="19">
        <v>428.85</v>
      </c>
      <c r="F44" s="20">
        <v>737</v>
      </c>
      <c r="G44" s="19">
        <v>7553.36</v>
      </c>
      <c r="H44" s="9">
        <f>(+C44-C43)/C43</f>
        <v>1.3347153123272526</v>
      </c>
      <c r="I44" s="9">
        <f t="shared" si="3"/>
        <v>0.99465116279069776</v>
      </c>
      <c r="J44" s="9">
        <f t="shared" si="6"/>
        <v>-8.5342565447625501E-2</v>
      </c>
      <c r="K44" s="9">
        <f t="shared" si="2"/>
        <v>0.19696863705258247</v>
      </c>
      <c r="L44" s="9">
        <f t="shared" si="7"/>
        <v>1.1183102619231706E-2</v>
      </c>
      <c r="N44" s="15"/>
    </row>
    <row r="45" spans="1:14" x14ac:dyDescent="0.2">
      <c r="A45" s="2" t="s">
        <v>12</v>
      </c>
      <c r="B45" s="18">
        <v>12</v>
      </c>
      <c r="C45" s="19">
        <v>160.87</v>
      </c>
      <c r="D45" s="20">
        <v>29</v>
      </c>
      <c r="E45" s="19">
        <v>428.33</v>
      </c>
      <c r="F45" s="20">
        <v>687</v>
      </c>
      <c r="G45" s="19">
        <v>7924.21</v>
      </c>
      <c r="H45" s="9">
        <f>(+C45-C44)/C44</f>
        <v>0.9044631230022494</v>
      </c>
      <c r="I45" s="9">
        <f t="shared" si="3"/>
        <v>-1.2125451789670948E-3</v>
      </c>
      <c r="J45" s="9">
        <f t="shared" si="6"/>
        <v>4.9097355349142682E-2</v>
      </c>
      <c r="K45" s="9">
        <f t="shared" si="2"/>
        <v>0.37557490719772141</v>
      </c>
      <c r="L45" s="9">
        <f t="shared" si="7"/>
        <v>2.0301077331368048E-2</v>
      </c>
      <c r="N45" s="15"/>
    </row>
    <row r="46" spans="1:14" x14ac:dyDescent="0.2">
      <c r="A46" s="2" t="s">
        <v>13</v>
      </c>
      <c r="B46" s="18">
        <v>25</v>
      </c>
      <c r="C46" s="19">
        <v>342.08</v>
      </c>
      <c r="D46" s="20">
        <v>41</v>
      </c>
      <c r="E46" s="19">
        <v>481.56</v>
      </c>
      <c r="F46" s="20">
        <v>688</v>
      </c>
      <c r="G46" s="19">
        <v>7328.12</v>
      </c>
      <c r="H46" s="9">
        <f t="shared" ref="H46:H51" si="8">(+C46-C45)/C45</f>
        <v>1.1264374961148753</v>
      </c>
      <c r="I46" s="9">
        <f t="shared" si="3"/>
        <v>0.12427334064856541</v>
      </c>
      <c r="J46" s="9">
        <f t="shared" si="6"/>
        <v>-7.5223902445795882E-2</v>
      </c>
      <c r="K46" s="9">
        <f t="shared" si="2"/>
        <v>0.71035800315640829</v>
      </c>
      <c r="L46" s="9">
        <f t="shared" si="7"/>
        <v>4.6680458289438488E-2</v>
      </c>
      <c r="N46" s="15"/>
    </row>
    <row r="47" spans="1:14" x14ac:dyDescent="0.2">
      <c r="A47" s="2" t="s">
        <v>14</v>
      </c>
      <c r="B47" s="18">
        <v>12</v>
      </c>
      <c r="C47" s="19">
        <v>128.30000000000001</v>
      </c>
      <c r="D47" s="20">
        <v>26</v>
      </c>
      <c r="E47" s="19">
        <v>264.05</v>
      </c>
      <c r="F47" s="20">
        <v>774</v>
      </c>
      <c r="G47" s="19">
        <v>7846.69</v>
      </c>
      <c r="H47" s="9">
        <f t="shared" si="8"/>
        <v>-0.62494153414405984</v>
      </c>
      <c r="I47" s="9">
        <f t="shared" si="3"/>
        <v>-0.45167788022260985</v>
      </c>
      <c r="J47" s="9">
        <f t="shared" si="6"/>
        <v>7.0764397962915421E-2</v>
      </c>
      <c r="K47" s="9">
        <f t="shared" si="2"/>
        <v>0.48589282332891498</v>
      </c>
      <c r="L47" s="9">
        <f t="shared" si="7"/>
        <v>1.6350843476676154E-2</v>
      </c>
      <c r="N47" s="15"/>
    </row>
    <row r="48" spans="1:14" x14ac:dyDescent="0.2">
      <c r="A48" s="2" t="s">
        <v>15</v>
      </c>
      <c r="B48" s="18">
        <v>11</v>
      </c>
      <c r="C48" s="19">
        <v>82.75</v>
      </c>
      <c r="D48" s="20">
        <v>33</v>
      </c>
      <c r="E48" s="19">
        <v>239.4</v>
      </c>
      <c r="F48" s="20">
        <v>723</v>
      </c>
      <c r="G48" s="19">
        <v>7389.76</v>
      </c>
      <c r="H48" s="9">
        <f t="shared" si="8"/>
        <v>-0.35502727981293847</v>
      </c>
      <c r="I48" s="9">
        <f t="shared" si="3"/>
        <v>-9.335353152811969E-2</v>
      </c>
      <c r="J48" s="9">
        <f t="shared" si="6"/>
        <v>-5.8232197270441349E-2</v>
      </c>
      <c r="K48" s="9">
        <f t="shared" si="2"/>
        <v>0.34565580618212194</v>
      </c>
      <c r="L48" s="9">
        <f t="shared" si="7"/>
        <v>1.1197927943532672E-2</v>
      </c>
      <c r="N48" s="15"/>
    </row>
    <row r="49" spans="1:14" x14ac:dyDescent="0.2">
      <c r="A49" s="2" t="s">
        <v>16</v>
      </c>
      <c r="B49" s="18">
        <v>21</v>
      </c>
      <c r="C49" s="19">
        <v>75.3</v>
      </c>
      <c r="D49" s="20">
        <v>36</v>
      </c>
      <c r="E49" s="19">
        <v>270.37</v>
      </c>
      <c r="F49" s="20">
        <v>722</v>
      </c>
      <c r="G49" s="19">
        <v>7437.31</v>
      </c>
      <c r="H49" s="9">
        <f t="shared" si="8"/>
        <v>-9.0030211480362568E-2</v>
      </c>
      <c r="I49" s="9">
        <f t="shared" si="3"/>
        <v>0.12936507936507935</v>
      </c>
      <c r="J49" s="9">
        <f t="shared" si="6"/>
        <v>6.434579742779222E-3</v>
      </c>
      <c r="K49" s="9">
        <f t="shared" si="2"/>
        <v>0.27850723083182305</v>
      </c>
      <c r="L49" s="9">
        <f t="shared" si="7"/>
        <v>1.0124628393868212E-2</v>
      </c>
      <c r="N49" s="15"/>
    </row>
    <row r="50" spans="1:14" x14ac:dyDescent="0.2">
      <c r="A50" s="2" t="s">
        <v>17</v>
      </c>
      <c r="B50" s="18">
        <v>14</v>
      </c>
      <c r="C50" s="19">
        <v>344.71</v>
      </c>
      <c r="D50" s="20">
        <v>30</v>
      </c>
      <c r="E50" s="19">
        <v>468.64</v>
      </c>
      <c r="F50" s="20">
        <v>612</v>
      </c>
      <c r="G50" s="19">
        <v>6438.14</v>
      </c>
      <c r="H50" s="9">
        <f t="shared" si="8"/>
        <v>3.5778220451527223</v>
      </c>
      <c r="I50" s="9">
        <f t="shared" si="3"/>
        <v>0.73332840181972847</v>
      </c>
      <c r="J50" s="9">
        <f t="shared" si="6"/>
        <v>-0.13434561689643165</v>
      </c>
      <c r="K50" s="9">
        <f t="shared" si="2"/>
        <v>0.73555394332536694</v>
      </c>
      <c r="L50" s="9">
        <f t="shared" si="7"/>
        <v>5.3541861469306347E-2</v>
      </c>
      <c r="N50" s="15"/>
    </row>
    <row r="51" spans="1:14" x14ac:dyDescent="0.2">
      <c r="A51" s="2" t="s">
        <v>18</v>
      </c>
      <c r="B51" s="18">
        <v>14</v>
      </c>
      <c r="C51" s="19">
        <v>19.98</v>
      </c>
      <c r="D51" s="20">
        <v>30</v>
      </c>
      <c r="E51" s="19">
        <v>180.01</v>
      </c>
      <c r="F51" s="20">
        <v>582</v>
      </c>
      <c r="G51" s="19">
        <v>4734.3500000000004</v>
      </c>
      <c r="H51" s="9">
        <f t="shared" si="8"/>
        <v>-0.94203823503814799</v>
      </c>
      <c r="I51" s="9">
        <f t="shared" si="3"/>
        <v>-0.61588852850802323</v>
      </c>
      <c r="J51" s="9">
        <f t="shared" si="6"/>
        <v>-0.26464009791647897</v>
      </c>
      <c r="K51" s="9">
        <f t="shared" si="2"/>
        <v>0.1109938336759069</v>
      </c>
      <c r="L51" s="9">
        <f t="shared" si="7"/>
        <v>4.2202203047936888E-3</v>
      </c>
      <c r="N51" s="15"/>
    </row>
    <row r="52" spans="1:14" x14ac:dyDescent="0.2">
      <c r="A52" s="2" t="s">
        <v>19</v>
      </c>
      <c r="B52" s="18">
        <v>10</v>
      </c>
      <c r="C52" s="19">
        <v>51.42</v>
      </c>
      <c r="D52" s="20">
        <v>16</v>
      </c>
      <c r="E52" s="19">
        <v>83.94</v>
      </c>
      <c r="F52" s="20">
        <v>619</v>
      </c>
      <c r="G52" s="19">
        <v>4801.24</v>
      </c>
      <c r="H52" s="9">
        <f t="shared" ref="H52:H57" si="9">(+C52-C51)/C51</f>
        <v>1.5735735735735736</v>
      </c>
      <c r="I52" s="9">
        <f t="shared" si="3"/>
        <v>-0.53369257263485359</v>
      </c>
      <c r="J52" s="9">
        <f t="shared" si="6"/>
        <v>1.4128655464847215E-2</v>
      </c>
      <c r="K52" s="9">
        <f t="shared" si="2"/>
        <v>0.6125804145818442</v>
      </c>
      <c r="L52" s="9">
        <f t="shared" si="7"/>
        <v>1.070973331889262E-2</v>
      </c>
      <c r="N52" s="15"/>
    </row>
    <row r="53" spans="1:14" x14ac:dyDescent="0.2">
      <c r="A53" s="2" t="s">
        <v>20</v>
      </c>
      <c r="B53" s="18">
        <v>12</v>
      </c>
      <c r="C53" s="19">
        <v>101.93</v>
      </c>
      <c r="D53" s="20">
        <v>34</v>
      </c>
      <c r="E53" s="19">
        <v>265.85000000000002</v>
      </c>
      <c r="F53" s="20">
        <v>750</v>
      </c>
      <c r="G53" s="19">
        <v>5910.15</v>
      </c>
      <c r="H53" s="9">
        <f t="shared" si="9"/>
        <v>0.98230260598988728</v>
      </c>
      <c r="I53" s="9">
        <f t="shared" si="3"/>
        <v>2.1671431975220399</v>
      </c>
      <c r="J53" s="9">
        <f t="shared" si="6"/>
        <v>0.23096325116011696</v>
      </c>
      <c r="K53" s="9">
        <f t="shared" si="2"/>
        <v>0.38341169832612376</v>
      </c>
      <c r="L53" s="9">
        <f t="shared" si="7"/>
        <v>1.7246601186095108E-2</v>
      </c>
      <c r="N53" s="15"/>
    </row>
    <row r="54" spans="1:14" x14ac:dyDescent="0.2">
      <c r="A54" s="2" t="s">
        <v>21</v>
      </c>
      <c r="B54" s="18">
        <v>15</v>
      </c>
      <c r="C54" s="19">
        <v>91.51</v>
      </c>
      <c r="D54" s="20">
        <v>36</v>
      </c>
      <c r="E54" s="19">
        <v>223.55</v>
      </c>
      <c r="F54" s="20">
        <v>745</v>
      </c>
      <c r="G54" s="19">
        <v>6078.83</v>
      </c>
      <c r="H54" s="9">
        <f t="shared" si="9"/>
        <v>-0.10222701854213677</v>
      </c>
      <c r="I54" s="9">
        <f t="shared" si="3"/>
        <v>-0.15911228136167013</v>
      </c>
      <c r="J54" s="9">
        <f t="shared" si="6"/>
        <v>2.8540730776714686E-2</v>
      </c>
      <c r="K54" s="9">
        <f t="shared" si="2"/>
        <v>0.40934913889510177</v>
      </c>
      <c r="L54" s="9">
        <f t="shared" si="7"/>
        <v>1.5053883724335112E-2</v>
      </c>
      <c r="N54" s="15"/>
    </row>
    <row r="55" spans="1:14" x14ac:dyDescent="0.2">
      <c r="A55" s="2" t="s">
        <v>22</v>
      </c>
      <c r="B55" s="18">
        <v>25</v>
      </c>
      <c r="C55" s="19">
        <v>136.66999999999999</v>
      </c>
      <c r="D55" s="20">
        <v>43</v>
      </c>
      <c r="E55" s="19">
        <v>310.27999999999997</v>
      </c>
      <c r="F55" s="20">
        <v>808</v>
      </c>
      <c r="G55" s="19">
        <v>6360.17</v>
      </c>
      <c r="H55" s="9">
        <f t="shared" si="9"/>
        <v>0.49349797836302023</v>
      </c>
      <c r="I55" s="9">
        <f t="shared" si="3"/>
        <v>0.38796689778573007</v>
      </c>
      <c r="J55" s="9">
        <f t="shared" si="6"/>
        <v>4.6281932542940031E-2</v>
      </c>
      <c r="K55" s="9">
        <f t="shared" si="2"/>
        <v>0.44047312105195308</v>
      </c>
      <c r="L55" s="9">
        <f t="shared" si="7"/>
        <v>2.1488419334703315E-2</v>
      </c>
      <c r="N55" s="15"/>
    </row>
    <row r="56" spans="1:14" x14ac:dyDescent="0.2">
      <c r="A56" s="2" t="s">
        <v>23</v>
      </c>
      <c r="B56" s="18">
        <v>22</v>
      </c>
      <c r="C56" s="19">
        <v>71.010000000000005</v>
      </c>
      <c r="D56" s="20">
        <v>41</v>
      </c>
      <c r="E56" s="19">
        <v>394.54</v>
      </c>
      <c r="F56" s="20">
        <v>840</v>
      </c>
      <c r="G56" s="19">
        <v>7473.39</v>
      </c>
      <c r="H56" s="9">
        <f t="shared" si="9"/>
        <v>-0.48042730665105721</v>
      </c>
      <c r="I56" s="9">
        <f t="shared" si="3"/>
        <v>0.27156117055562734</v>
      </c>
      <c r="J56" s="9">
        <f t="shared" si="6"/>
        <v>0.17502991272245871</v>
      </c>
      <c r="K56" s="9">
        <f t="shared" si="2"/>
        <v>0.17998175089978202</v>
      </c>
      <c r="L56" s="9">
        <f t="shared" si="7"/>
        <v>9.5017120744401145E-3</v>
      </c>
      <c r="N56" s="15"/>
    </row>
    <row r="57" spans="1:14" x14ac:dyDescent="0.2">
      <c r="A57" s="2" t="s">
        <v>24</v>
      </c>
      <c r="B57" s="18">
        <v>19</v>
      </c>
      <c r="C57" s="19">
        <v>107.52</v>
      </c>
      <c r="D57" s="20">
        <v>45</v>
      </c>
      <c r="E57" s="19">
        <v>389.44</v>
      </c>
      <c r="F57" s="20">
        <v>847</v>
      </c>
      <c r="G57" s="19">
        <v>5705.28</v>
      </c>
      <c r="H57" s="9">
        <f t="shared" si="9"/>
        <v>0.51415293620616798</v>
      </c>
      <c r="I57" s="9">
        <f t="shared" si="3"/>
        <v>-1.2926445987732606E-2</v>
      </c>
      <c r="J57" s="9">
        <f t="shared" si="6"/>
        <v>-0.23658741213826665</v>
      </c>
      <c r="K57" s="9">
        <f t="shared" si="2"/>
        <v>0.27608874281018897</v>
      </c>
      <c r="L57" s="9">
        <f t="shared" si="7"/>
        <v>1.884570082449941E-2</v>
      </c>
      <c r="N57" s="15"/>
    </row>
    <row r="58" spans="1:14" x14ac:dyDescent="0.2">
      <c r="A58" s="2" t="s">
        <v>25</v>
      </c>
      <c r="B58" s="18">
        <v>21</v>
      </c>
      <c r="C58" s="19">
        <v>167.06</v>
      </c>
      <c r="D58" s="20">
        <v>45</v>
      </c>
      <c r="E58" s="19">
        <v>346.6</v>
      </c>
      <c r="F58" s="20">
        <v>862</v>
      </c>
      <c r="G58" s="19">
        <v>6209.44</v>
      </c>
      <c r="H58" s="9">
        <f t="shared" ref="H58:H63" si="10">(+C58-C57)/C57</f>
        <v>0.55375744047619058</v>
      </c>
      <c r="I58" s="9">
        <f t="shared" si="3"/>
        <v>-0.11000410846343461</v>
      </c>
      <c r="J58" s="9">
        <f t="shared" si="6"/>
        <v>8.8367266812496473E-2</v>
      </c>
      <c r="K58" s="9">
        <f t="shared" si="2"/>
        <v>0.48199653779572993</v>
      </c>
      <c r="L58" s="9">
        <f t="shared" si="7"/>
        <v>2.6904197479965988E-2</v>
      </c>
      <c r="N58" s="15"/>
    </row>
    <row r="59" spans="1:14" x14ac:dyDescent="0.2">
      <c r="A59" s="2" t="s">
        <v>26</v>
      </c>
      <c r="B59" s="18">
        <v>24</v>
      </c>
      <c r="C59" s="19">
        <v>122.24</v>
      </c>
      <c r="D59" s="20">
        <v>41</v>
      </c>
      <c r="E59" s="19">
        <v>357.07</v>
      </c>
      <c r="F59" s="20">
        <v>998</v>
      </c>
      <c r="G59" s="19">
        <v>9488.49</v>
      </c>
      <c r="H59" s="9">
        <f t="shared" si="10"/>
        <v>-0.26828684305040107</v>
      </c>
      <c r="I59" s="9">
        <f t="shared" si="3"/>
        <v>3.0207732256203029E-2</v>
      </c>
      <c r="J59" s="9">
        <f t="shared" si="6"/>
        <v>0.52807499549073678</v>
      </c>
      <c r="K59" s="9">
        <f t="shared" si="2"/>
        <v>0.3423418377348979</v>
      </c>
      <c r="L59" s="9">
        <f t="shared" si="7"/>
        <v>1.288297716496513E-2</v>
      </c>
      <c r="N59" s="15"/>
    </row>
    <row r="60" spans="1:14" x14ac:dyDescent="0.2">
      <c r="A60" s="2" t="s">
        <v>27</v>
      </c>
      <c r="B60" s="18">
        <v>22</v>
      </c>
      <c r="C60" s="19">
        <v>131.1</v>
      </c>
      <c r="D60" s="20">
        <v>49</v>
      </c>
      <c r="E60" s="19">
        <v>320.26</v>
      </c>
      <c r="F60" s="20">
        <v>1150</v>
      </c>
      <c r="G60" s="19">
        <v>9689.7800000000007</v>
      </c>
      <c r="H60" s="9">
        <f t="shared" si="10"/>
        <v>7.2480366492146592E-2</v>
      </c>
      <c r="I60" s="9">
        <f t="shared" si="3"/>
        <v>-0.10308903016215308</v>
      </c>
      <c r="J60" s="9">
        <f t="shared" si="6"/>
        <v>2.1214123638218608E-2</v>
      </c>
      <c r="K60" s="9">
        <f t="shared" si="2"/>
        <v>0.40935489914444512</v>
      </c>
      <c r="L60" s="9">
        <f t="shared" si="7"/>
        <v>1.3529718940987307E-2</v>
      </c>
      <c r="N60" s="15"/>
    </row>
    <row r="61" spans="1:14" x14ac:dyDescent="0.2">
      <c r="A61" s="2" t="s">
        <v>28</v>
      </c>
      <c r="B61" s="18">
        <v>19</v>
      </c>
      <c r="C61" s="19">
        <v>207.22</v>
      </c>
      <c r="D61" s="20">
        <v>38</v>
      </c>
      <c r="E61" s="19">
        <v>649.51</v>
      </c>
      <c r="F61" s="20">
        <v>1050</v>
      </c>
      <c r="G61" s="19">
        <v>9305.7900000000009</v>
      </c>
      <c r="H61" s="9">
        <f t="shared" si="10"/>
        <v>0.58062547673531661</v>
      </c>
      <c r="I61" s="9">
        <f t="shared" si="3"/>
        <v>1.0280709423593331</v>
      </c>
      <c r="J61" s="9">
        <f t="shared" si="6"/>
        <v>-3.9628350695268599E-2</v>
      </c>
      <c r="K61" s="9">
        <f t="shared" si="2"/>
        <v>0.31904050745946944</v>
      </c>
      <c r="L61" s="9">
        <f t="shared" si="7"/>
        <v>2.2267856893396474E-2</v>
      </c>
      <c r="N61" s="15"/>
    </row>
    <row r="62" spans="1:14" x14ac:dyDescent="0.2">
      <c r="A62" s="2" t="s">
        <v>29</v>
      </c>
      <c r="B62" s="18">
        <v>13</v>
      </c>
      <c r="C62" s="19">
        <v>196.39</v>
      </c>
      <c r="D62" s="20">
        <v>29</v>
      </c>
      <c r="E62" s="19">
        <v>332.82</v>
      </c>
      <c r="F62" s="20">
        <v>947</v>
      </c>
      <c r="G62" s="19">
        <v>7739.98</v>
      </c>
      <c r="H62" s="9">
        <f t="shared" si="10"/>
        <v>-5.2263295048740527E-2</v>
      </c>
      <c r="I62" s="9">
        <f t="shared" si="3"/>
        <v>-0.48758294714477068</v>
      </c>
      <c r="J62" s="9">
        <f t="shared" si="6"/>
        <v>-0.16826191005814672</v>
      </c>
      <c r="K62" s="9">
        <f t="shared" si="2"/>
        <v>0.59007872123069527</v>
      </c>
      <c r="L62" s="9">
        <f t="shared" si="7"/>
        <v>2.5373450577391671E-2</v>
      </c>
      <c r="N62" s="15"/>
    </row>
    <row r="63" spans="1:14" x14ac:dyDescent="0.2">
      <c r="A63" s="2" t="s">
        <v>39</v>
      </c>
      <c r="B63" s="18">
        <v>30</v>
      </c>
      <c r="C63" s="19">
        <v>376.85</v>
      </c>
      <c r="D63" s="20">
        <v>52</v>
      </c>
      <c r="E63" s="19">
        <v>503.07</v>
      </c>
      <c r="F63" s="20">
        <v>1062</v>
      </c>
      <c r="G63" s="19">
        <v>7212.26</v>
      </c>
      <c r="H63" s="9">
        <f t="shared" si="10"/>
        <v>0.91888589032028134</v>
      </c>
      <c r="I63" s="9">
        <f t="shared" ref="I63:I68" si="11">(+E63-E62)/E62</f>
        <v>0.51153776816297103</v>
      </c>
      <c r="J63" s="9">
        <f t="shared" ref="J63:J68" si="12">(+G63-G62)/G62</f>
        <v>-6.8181054731407495E-2</v>
      </c>
      <c r="K63" s="9">
        <f t="shared" ref="K63:K68" si="13">+C63/E63</f>
        <v>0.749100522790069</v>
      </c>
      <c r="L63" s="9">
        <f t="shared" ref="L63:L68" si="14">+C63/G63</f>
        <v>5.2251305416055438E-2</v>
      </c>
      <c r="N63" s="15"/>
    </row>
    <row r="64" spans="1:14" x14ac:dyDescent="0.2">
      <c r="A64" s="11" t="s">
        <v>40</v>
      </c>
      <c r="B64" s="18">
        <v>29</v>
      </c>
      <c r="C64" s="19">
        <v>141.97</v>
      </c>
      <c r="D64" s="20">
        <v>42</v>
      </c>
      <c r="E64" s="19">
        <v>181.06</v>
      </c>
      <c r="F64" s="20">
        <v>1220</v>
      </c>
      <c r="G64" s="19">
        <v>8715.94</v>
      </c>
      <c r="H64" s="9">
        <f t="shared" ref="H64:H69" si="15">(+C64-C63)/C63</f>
        <v>-0.6232718588297731</v>
      </c>
      <c r="I64" s="9">
        <f t="shared" si="11"/>
        <v>-0.64008984833124616</v>
      </c>
      <c r="J64" s="9">
        <f t="shared" si="12"/>
        <v>0.20848943327056987</v>
      </c>
      <c r="K64" s="9">
        <f t="shared" si="13"/>
        <v>0.78410471666850767</v>
      </c>
      <c r="L64" s="9">
        <f t="shared" si="14"/>
        <v>1.6288547190549726E-2</v>
      </c>
      <c r="N64" s="15"/>
    </row>
    <row r="65" spans="1:14" x14ac:dyDescent="0.2">
      <c r="A65" s="11" t="s">
        <v>41</v>
      </c>
      <c r="B65" s="18">
        <v>10</v>
      </c>
      <c r="C65" s="19">
        <v>53.87</v>
      </c>
      <c r="D65" s="20">
        <v>29</v>
      </c>
      <c r="E65" s="19">
        <v>178.85</v>
      </c>
      <c r="F65" s="20">
        <v>1100</v>
      </c>
      <c r="G65" s="19">
        <v>8579.49</v>
      </c>
      <c r="H65" s="9">
        <f t="shared" si="15"/>
        <v>-0.6205536380925547</v>
      </c>
      <c r="I65" s="9">
        <f t="shared" si="11"/>
        <v>-1.2205898597150159E-2</v>
      </c>
      <c r="J65" s="9">
        <f t="shared" si="12"/>
        <v>-1.5655224795030797E-2</v>
      </c>
      <c r="K65" s="9">
        <f t="shared" si="13"/>
        <v>0.30120212468549062</v>
      </c>
      <c r="L65" s="9">
        <f t="shared" si="14"/>
        <v>6.2789280015478777E-3</v>
      </c>
      <c r="N65" s="15"/>
    </row>
    <row r="66" spans="1:14" x14ac:dyDescent="0.2">
      <c r="A66" s="11" t="s">
        <v>42</v>
      </c>
      <c r="B66" s="18">
        <v>29</v>
      </c>
      <c r="C66" s="19">
        <v>184.04</v>
      </c>
      <c r="D66" s="20">
        <v>38</v>
      </c>
      <c r="E66" s="19">
        <v>252.89</v>
      </c>
      <c r="F66" s="20">
        <v>1177</v>
      </c>
      <c r="G66" s="19">
        <v>8060.54</v>
      </c>
      <c r="H66" s="9">
        <f t="shared" si="15"/>
        <v>2.4163727492110634</v>
      </c>
      <c r="I66" s="9">
        <f t="shared" si="11"/>
        <v>0.41397819401733293</v>
      </c>
      <c r="J66" s="9">
        <f t="shared" si="12"/>
        <v>-6.0487278381348986E-2</v>
      </c>
      <c r="K66" s="9">
        <f t="shared" si="13"/>
        <v>0.727747241883823</v>
      </c>
      <c r="L66" s="9">
        <f t="shared" si="14"/>
        <v>2.2832217196366494E-2</v>
      </c>
      <c r="N66" s="15"/>
    </row>
    <row r="67" spans="1:14" x14ac:dyDescent="0.2">
      <c r="A67" s="11" t="s">
        <v>43</v>
      </c>
      <c r="B67" s="18">
        <v>33</v>
      </c>
      <c r="C67" s="19">
        <v>147.29</v>
      </c>
      <c r="D67" s="20">
        <v>50</v>
      </c>
      <c r="E67" s="19">
        <v>639.95000000000005</v>
      </c>
      <c r="F67" s="20">
        <v>1184</v>
      </c>
      <c r="G67" s="19">
        <v>7985.59</v>
      </c>
      <c r="H67" s="9">
        <f t="shared" si="15"/>
        <v>-0.19968485111932188</v>
      </c>
      <c r="I67" s="9">
        <f t="shared" si="11"/>
        <v>1.5305468780892881</v>
      </c>
      <c r="J67" s="9">
        <f t="shared" si="12"/>
        <v>-9.2983844754817684E-3</v>
      </c>
      <c r="K67" s="9">
        <f t="shared" si="13"/>
        <v>0.23015860614110475</v>
      </c>
      <c r="L67" s="9">
        <f t="shared" si="14"/>
        <v>1.8444473107184313E-2</v>
      </c>
      <c r="N67" s="15"/>
    </row>
    <row r="68" spans="1:14" x14ac:dyDescent="0.2">
      <c r="A68" s="2" t="s">
        <v>44</v>
      </c>
      <c r="B68" s="18">
        <v>28</v>
      </c>
      <c r="C68" s="19">
        <v>112.95</v>
      </c>
      <c r="D68" s="20">
        <v>54</v>
      </c>
      <c r="E68" s="19">
        <v>275.83</v>
      </c>
      <c r="F68" s="20">
        <v>1230</v>
      </c>
      <c r="G68" s="19">
        <v>8962.4500000000007</v>
      </c>
      <c r="H68" s="9">
        <f t="shared" si="15"/>
        <v>-0.23314549528141756</v>
      </c>
      <c r="I68" s="9">
        <f t="shared" si="11"/>
        <v>-0.56898195171497778</v>
      </c>
      <c r="J68" s="9">
        <f t="shared" si="12"/>
        <v>0.12232784302725291</v>
      </c>
      <c r="K68" s="9">
        <f t="shared" si="13"/>
        <v>0.40949135336982928</v>
      </c>
      <c r="L68" s="9">
        <f t="shared" si="14"/>
        <v>1.2602580767535662E-2</v>
      </c>
      <c r="N68" s="15"/>
    </row>
    <row r="69" spans="1:14" x14ac:dyDescent="0.2">
      <c r="A69" s="2" t="s">
        <v>45</v>
      </c>
      <c r="B69" s="18">
        <v>30</v>
      </c>
      <c r="C69" s="19">
        <v>164.47</v>
      </c>
      <c r="D69" s="20">
        <v>53</v>
      </c>
      <c r="E69" s="19">
        <v>326.39</v>
      </c>
      <c r="F69" s="20">
        <v>1280</v>
      </c>
      <c r="G69" s="19">
        <v>8975.08</v>
      </c>
      <c r="H69" s="9">
        <f t="shared" si="15"/>
        <v>0.45613103142983619</v>
      </c>
      <c r="I69" s="9">
        <f t="shared" ref="I69:I74" si="16">(+E69-E68)/E68</f>
        <v>0.18330130877714537</v>
      </c>
      <c r="J69" s="9">
        <f t="shared" ref="J69:J74" si="17">(+G69-G68)/G68</f>
        <v>1.4092128826380286E-3</v>
      </c>
      <c r="K69" s="9">
        <f t="shared" ref="K69:K74" si="18">+C69/E69</f>
        <v>0.50390636968044367</v>
      </c>
      <c r="L69" s="9">
        <f t="shared" ref="L69:L74" si="19">+C69/G69</f>
        <v>1.8325184845149011E-2</v>
      </c>
      <c r="N69" s="15"/>
    </row>
    <row r="70" spans="1:14" x14ac:dyDescent="0.2">
      <c r="A70" s="2" t="s">
        <v>46</v>
      </c>
      <c r="B70" s="18">
        <v>33</v>
      </c>
      <c r="C70" s="19">
        <v>181.48</v>
      </c>
      <c r="D70" s="20">
        <v>61</v>
      </c>
      <c r="E70" s="19">
        <v>421.09</v>
      </c>
      <c r="F70" s="20">
        <v>1246</v>
      </c>
      <c r="G70" s="19">
        <v>9933</v>
      </c>
      <c r="H70" s="9">
        <f t="shared" ref="H70:H75" si="20">(+C70-C69)/C69</f>
        <v>0.10342311667781352</v>
      </c>
      <c r="I70" s="9">
        <f t="shared" si="16"/>
        <v>0.29014369312785315</v>
      </c>
      <c r="J70" s="9">
        <f t="shared" si="17"/>
        <v>0.10673108206277827</v>
      </c>
      <c r="K70" s="9">
        <f t="shared" si="18"/>
        <v>0.43097675081336534</v>
      </c>
      <c r="L70" s="9">
        <f t="shared" si="19"/>
        <v>1.8270411758783852E-2</v>
      </c>
      <c r="N70" s="15"/>
    </row>
    <row r="71" spans="1:14" x14ac:dyDescent="0.2">
      <c r="A71" s="2" t="s">
        <v>47</v>
      </c>
      <c r="B71" s="18">
        <v>31</v>
      </c>
      <c r="C71" s="19">
        <v>436.46</v>
      </c>
      <c r="D71" s="20">
        <v>56</v>
      </c>
      <c r="E71" s="19">
        <v>581.96</v>
      </c>
      <c r="F71" s="20">
        <v>1344</v>
      </c>
      <c r="G71" s="19">
        <v>12006.93</v>
      </c>
      <c r="H71" s="9">
        <f t="shared" si="20"/>
        <v>1.405003306149438</v>
      </c>
      <c r="I71" s="9">
        <f t="shared" si="16"/>
        <v>0.38203234462941432</v>
      </c>
      <c r="J71" s="9">
        <f t="shared" si="17"/>
        <v>0.20879190576864998</v>
      </c>
      <c r="K71" s="9">
        <f t="shared" si="18"/>
        <v>0.74998281668843214</v>
      </c>
      <c r="L71" s="9">
        <f t="shared" si="19"/>
        <v>3.6350674152343686E-2</v>
      </c>
      <c r="N71" s="15"/>
    </row>
    <row r="72" spans="1:14" x14ac:dyDescent="0.2">
      <c r="A72" s="2" t="s">
        <v>48</v>
      </c>
      <c r="B72" s="18">
        <v>37</v>
      </c>
      <c r="C72" s="19">
        <v>209.03</v>
      </c>
      <c r="D72" s="20">
        <v>60</v>
      </c>
      <c r="E72" s="19">
        <v>504.02</v>
      </c>
      <c r="F72" s="20">
        <v>1425</v>
      </c>
      <c r="G72" s="19">
        <v>16347.72</v>
      </c>
      <c r="H72" s="9">
        <f t="shared" si="20"/>
        <v>-0.52107867845850708</v>
      </c>
      <c r="I72" s="9">
        <f t="shared" si="16"/>
        <v>-0.13392673035947497</v>
      </c>
      <c r="J72" s="9">
        <f t="shared" si="17"/>
        <v>0.36152372005167005</v>
      </c>
      <c r="K72" s="9">
        <f t="shared" si="18"/>
        <v>0.41472560612674103</v>
      </c>
      <c r="L72" s="9">
        <f t="shared" si="19"/>
        <v>1.2786492550643149E-2</v>
      </c>
      <c r="N72" s="15"/>
    </row>
    <row r="73" spans="1:14" x14ac:dyDescent="0.2">
      <c r="A73" s="2" t="s">
        <v>49</v>
      </c>
      <c r="B73" s="18">
        <v>29</v>
      </c>
      <c r="C73" s="19">
        <v>84.54</v>
      </c>
      <c r="D73" s="20">
        <v>60</v>
      </c>
      <c r="E73" s="19">
        <v>462.43</v>
      </c>
      <c r="F73" s="20">
        <v>1441</v>
      </c>
      <c r="G73" s="19">
        <v>13311.19</v>
      </c>
      <c r="H73" s="9">
        <f t="shared" si="20"/>
        <v>-0.59556044586901402</v>
      </c>
      <c r="I73" s="9">
        <f t="shared" si="16"/>
        <v>-8.2516566802904603E-2</v>
      </c>
      <c r="J73" s="9">
        <f t="shared" si="17"/>
        <v>-0.1857463915457323</v>
      </c>
      <c r="K73" s="9">
        <f t="shared" si="18"/>
        <v>0.18281685876781351</v>
      </c>
      <c r="L73" s="9">
        <f t="shared" si="19"/>
        <v>6.3510475021391778E-3</v>
      </c>
      <c r="N73" s="15"/>
    </row>
    <row r="74" spans="1:14" x14ac:dyDescent="0.2">
      <c r="A74" s="2" t="s">
        <v>50</v>
      </c>
      <c r="B74" s="18">
        <v>32</v>
      </c>
      <c r="C74" s="19">
        <v>361.92</v>
      </c>
      <c r="D74" s="20">
        <v>57</v>
      </c>
      <c r="E74" s="19">
        <v>717.81</v>
      </c>
      <c r="F74" s="20">
        <v>1369</v>
      </c>
      <c r="G74" s="19">
        <v>17185.14</v>
      </c>
      <c r="H74" s="9">
        <f t="shared" si="20"/>
        <v>3.2810503903477639</v>
      </c>
      <c r="I74" s="9">
        <f t="shared" si="16"/>
        <v>0.55225655774928084</v>
      </c>
      <c r="J74" s="9">
        <f t="shared" si="17"/>
        <v>0.29102957737061819</v>
      </c>
      <c r="K74" s="9">
        <f t="shared" si="18"/>
        <v>0.50420027583901039</v>
      </c>
      <c r="L74" s="9">
        <f t="shared" si="19"/>
        <v>2.1060055373421458E-2</v>
      </c>
      <c r="N74" s="15"/>
    </row>
    <row r="75" spans="1:14" x14ac:dyDescent="0.2">
      <c r="A75" s="2" t="s">
        <v>51</v>
      </c>
      <c r="B75" s="18">
        <v>38</v>
      </c>
      <c r="C75" s="19">
        <v>327.36</v>
      </c>
      <c r="D75" s="20">
        <v>65</v>
      </c>
      <c r="E75" s="19">
        <v>531.69000000000005</v>
      </c>
      <c r="F75" s="20">
        <v>1362</v>
      </c>
      <c r="G75" s="19">
        <v>18308.41</v>
      </c>
      <c r="H75" s="9">
        <f t="shared" si="20"/>
        <v>-9.549071618037136E-2</v>
      </c>
      <c r="I75" s="9">
        <f t="shared" ref="I75:I80" si="21">(+E75-E74)/E74</f>
        <v>-0.25928866970368192</v>
      </c>
      <c r="J75" s="9">
        <f t="shared" ref="J75:J80" si="22">(+G75-G74)/G74</f>
        <v>6.5362865824776545E-2</v>
      </c>
      <c r="K75" s="9">
        <f t="shared" ref="K75:K80" si="23">+C75/E75</f>
        <v>0.61569711674095806</v>
      </c>
      <c r="L75" s="9">
        <f t="shared" ref="L75:L80" si="24">+C75/G75</f>
        <v>1.7880307465257771E-2</v>
      </c>
      <c r="N75" s="15"/>
    </row>
    <row r="76" spans="1:14" x14ac:dyDescent="0.2">
      <c r="A76" s="2" t="s">
        <v>52</v>
      </c>
      <c r="B76" s="18">
        <v>31</v>
      </c>
      <c r="C76" s="19">
        <v>178.75</v>
      </c>
      <c r="D76" s="20">
        <v>54</v>
      </c>
      <c r="E76" s="19">
        <v>510.03</v>
      </c>
      <c r="F76" s="20">
        <v>1434</v>
      </c>
      <c r="G76" s="19">
        <v>20838.47</v>
      </c>
      <c r="H76" s="9">
        <f t="shared" ref="H76:H81" si="25">(+C76-C75)/C75</f>
        <v>-0.45396505376344087</v>
      </c>
      <c r="I76" s="9">
        <f t="shared" si="21"/>
        <v>-4.0738024036562806E-2</v>
      </c>
      <c r="J76" s="9">
        <f t="shared" si="22"/>
        <v>0.13819113729701277</v>
      </c>
      <c r="K76" s="9">
        <f t="shared" si="23"/>
        <v>0.35046958022077135</v>
      </c>
      <c r="L76" s="9">
        <f t="shared" si="24"/>
        <v>8.5778850366653586E-3</v>
      </c>
      <c r="N76" s="15"/>
    </row>
    <row r="77" spans="1:14" x14ac:dyDescent="0.2">
      <c r="A77" s="2" t="s">
        <v>53</v>
      </c>
      <c r="B77" s="18">
        <v>23</v>
      </c>
      <c r="C77" s="19">
        <v>202.24</v>
      </c>
      <c r="D77" s="20">
        <v>52</v>
      </c>
      <c r="E77" s="19">
        <v>379.61</v>
      </c>
      <c r="F77" s="20">
        <v>1409</v>
      </c>
      <c r="G77" s="19">
        <v>19775.61</v>
      </c>
      <c r="H77" s="9">
        <f t="shared" si="25"/>
        <v>0.13141258741258746</v>
      </c>
      <c r="I77" s="9">
        <f t="shared" si="21"/>
        <v>-0.25571044840499574</v>
      </c>
      <c r="J77" s="9">
        <f t="shared" si="22"/>
        <v>-5.1004704280112723E-2</v>
      </c>
      <c r="K77" s="9">
        <f t="shared" si="23"/>
        <v>0.53275730354837858</v>
      </c>
      <c r="L77" s="9">
        <f t="shared" si="24"/>
        <v>1.0226738897055514E-2</v>
      </c>
      <c r="N77" s="15"/>
    </row>
    <row r="78" spans="1:14" x14ac:dyDescent="0.2">
      <c r="A78" s="2" t="s">
        <v>55</v>
      </c>
      <c r="B78" s="18">
        <v>29</v>
      </c>
      <c r="C78" s="19">
        <v>150.30000000000001</v>
      </c>
      <c r="D78" s="20">
        <v>45</v>
      </c>
      <c r="E78" s="19">
        <v>473.3</v>
      </c>
      <c r="F78" s="20">
        <v>1204</v>
      </c>
      <c r="G78" s="19">
        <v>14432.35</v>
      </c>
      <c r="H78" s="9">
        <f t="shared" si="25"/>
        <v>-0.25682357594936706</v>
      </c>
      <c r="I78" s="9">
        <f t="shared" si="21"/>
        <v>0.24680593240430967</v>
      </c>
      <c r="J78" s="9">
        <f t="shared" si="22"/>
        <v>-0.2701944465935564</v>
      </c>
      <c r="K78" s="9">
        <f t="shared" si="23"/>
        <v>0.31755757447707589</v>
      </c>
      <c r="L78" s="9">
        <f t="shared" si="24"/>
        <v>1.0414104425128272E-2</v>
      </c>
      <c r="N78" s="15"/>
    </row>
    <row r="79" spans="1:14" x14ac:dyDescent="0.2">
      <c r="A79" s="2" t="s">
        <v>58</v>
      </c>
      <c r="B79" s="18">
        <v>33</v>
      </c>
      <c r="C79" s="19">
        <v>258.8</v>
      </c>
      <c r="D79" s="20">
        <v>64</v>
      </c>
      <c r="E79" s="19">
        <v>499.19</v>
      </c>
      <c r="F79" s="20">
        <v>1247</v>
      </c>
      <c r="G79" s="19">
        <v>15620.61</v>
      </c>
      <c r="H79" s="9">
        <f t="shared" si="25"/>
        <v>0.72188955422488355</v>
      </c>
      <c r="I79" s="9">
        <f t="shared" si="21"/>
        <v>5.4701035284174915E-2</v>
      </c>
      <c r="J79" s="9">
        <f t="shared" si="22"/>
        <v>8.2333091977398007E-2</v>
      </c>
      <c r="K79" s="9">
        <f t="shared" si="23"/>
        <v>0.51843987259360169</v>
      </c>
      <c r="L79" s="9">
        <f t="shared" si="24"/>
        <v>1.6567854904513974E-2</v>
      </c>
      <c r="N79" s="15"/>
    </row>
    <row r="80" spans="1:14" x14ac:dyDescent="0.2">
      <c r="A80" s="2" t="s">
        <v>59</v>
      </c>
      <c r="B80" s="18">
        <v>30</v>
      </c>
      <c r="C80" s="19">
        <v>309.2</v>
      </c>
      <c r="D80" s="20">
        <v>48</v>
      </c>
      <c r="E80" s="19">
        <v>379.83</v>
      </c>
      <c r="F80" s="20">
        <v>1150</v>
      </c>
      <c r="G80" s="19">
        <v>17261.47</v>
      </c>
      <c r="H80" s="9">
        <f t="shared" si="25"/>
        <v>0.19474497681607408</v>
      </c>
      <c r="I80" s="9">
        <f t="shared" si="21"/>
        <v>-0.23910735391333965</v>
      </c>
      <c r="J80" s="9">
        <f t="shared" si="22"/>
        <v>0.10504455331770017</v>
      </c>
      <c r="K80" s="9">
        <f t="shared" si="23"/>
        <v>0.81404839006924146</v>
      </c>
      <c r="L80" s="9">
        <f t="shared" si="24"/>
        <v>1.7912727015717663E-2</v>
      </c>
      <c r="N80" s="15"/>
    </row>
    <row r="81" spans="1:14" x14ac:dyDescent="0.2">
      <c r="A81" s="2" t="s">
        <v>60</v>
      </c>
      <c r="B81" s="18">
        <v>23</v>
      </c>
      <c r="C81" s="19">
        <v>155.12</v>
      </c>
      <c r="D81" s="20">
        <v>45</v>
      </c>
      <c r="E81" s="19">
        <v>269.74</v>
      </c>
      <c r="F81" s="20">
        <v>1141</v>
      </c>
      <c r="G81" s="19">
        <v>14029.73</v>
      </c>
      <c r="H81" s="9">
        <f t="shared" si="25"/>
        <v>-0.49831824062095725</v>
      </c>
      <c r="I81" s="9">
        <f>(+E81-E80)/E80</f>
        <v>-0.28984019166469205</v>
      </c>
      <c r="J81" s="9">
        <f>(+G81-G80)/G80</f>
        <v>-0.18722275681039918</v>
      </c>
      <c r="K81" s="9">
        <f>+C81/E81</f>
        <v>0.57507229183658337</v>
      </c>
      <c r="L81" s="9">
        <f>+C81/G81</f>
        <v>1.1056520688566352E-2</v>
      </c>
      <c r="N81" s="15"/>
    </row>
    <row r="82" spans="1:14" x14ac:dyDescent="0.2">
      <c r="A82" s="3" t="s">
        <v>64</v>
      </c>
      <c r="B82" s="18">
        <v>26</v>
      </c>
      <c r="C82" s="19">
        <v>110.91</v>
      </c>
      <c r="D82" s="20">
        <v>44</v>
      </c>
      <c r="E82" s="19">
        <v>181.28</v>
      </c>
      <c r="F82" s="20">
        <v>982</v>
      </c>
      <c r="G82" s="19">
        <v>11678.43</v>
      </c>
      <c r="H82" s="9">
        <f>(+C82-C81)/C81</f>
        <v>-0.28500515729757614</v>
      </c>
      <c r="I82" s="9">
        <f>(+E82-E81)/E81</f>
        <v>-0.32794542893156375</v>
      </c>
      <c r="J82" s="9">
        <f>(+G82-G81)/G81</f>
        <v>-0.16759410195349442</v>
      </c>
      <c r="K82" s="9">
        <f>+C82/E82</f>
        <v>0.61181597528684906</v>
      </c>
      <c r="L82" s="9">
        <f>+C82/G82</f>
        <v>9.4969957434346899E-3</v>
      </c>
    </row>
  </sheetData>
  <mergeCells count="9">
    <mergeCell ref="A1:L1"/>
    <mergeCell ref="K6:L6"/>
    <mergeCell ref="H6:J6"/>
    <mergeCell ref="F6:G6"/>
    <mergeCell ref="D6:E6"/>
    <mergeCell ref="B6:C6"/>
    <mergeCell ref="B2:L2"/>
    <mergeCell ref="B3:L3"/>
    <mergeCell ref="B4:L4"/>
  </mergeCells>
  <phoneticPr fontId="0" type="noConversion"/>
  <hyperlinks>
    <hyperlink ref="B3" r:id="rId1" xr:uid="{00000000-0004-0000-0400-000000000000}"/>
  </hyperlinks>
  <pageMargins left="0.5" right="0.5" top="0.5" bottom="0.5" header="0" footer="0"/>
  <pageSetup scale="51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0B2ABDFA36DD468887B3BC8A9068C1" ma:contentTypeVersion="14" ma:contentTypeDescription="Create a new document." ma:contentTypeScope="" ma:versionID="1c512738fc516f117039639d363d98ca">
  <xsd:schema xmlns:xsd="http://www.w3.org/2001/XMLSchema" xmlns:xs="http://www.w3.org/2001/XMLSchema" xmlns:p="http://schemas.microsoft.com/office/2006/metadata/properties" xmlns:ns2="badaad80-319d-4dd8-8db0-315ab15a17e7" xmlns:ns3="dad8ac8e-6dbc-42c0-9303-4fcd7bcdbbdf" targetNamespace="http://schemas.microsoft.com/office/2006/metadata/properties" ma:root="true" ma:fieldsID="61da589031457a136d0daaee46543559" ns2:_="" ns3:_="">
    <xsd:import namespace="badaad80-319d-4dd8-8db0-315ab15a17e7"/>
    <xsd:import namespace="dad8ac8e-6dbc-42c0-9303-4fcd7bcdbb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aad80-319d-4dd8-8db0-315ab15a17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dbead46-01a6-4eb8-98a4-6bc6a583ef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8ac8e-6dbc-42c0-9303-4fcd7bcdbbd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4900f8-00bb-46f9-b7d6-d62cf42e61ae}" ma:internalName="TaxCatchAll" ma:showField="CatchAllData" ma:web="dad8ac8e-6dbc-42c0-9303-4fcd7bcdbb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d8ac8e-6dbc-42c0-9303-4fcd7bcdbbdf" xsi:nil="true"/>
    <lcf76f155ced4ddcb4097134ff3c332f xmlns="badaad80-319d-4dd8-8db0-315ab15a17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3371B26-F9A9-4D03-BE7E-6378C15259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5684F7-377C-4EC6-B9E8-30A3B68420C4}"/>
</file>

<file path=customXml/itemProps3.xml><?xml version="1.0" encoding="utf-8"?>
<ds:datastoreItem xmlns:ds="http://schemas.openxmlformats.org/officeDocument/2006/customXml" ds:itemID="{9E2A90D3-4093-4ED9-BE94-064A5C45F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Old Series</vt:lpstr>
      <vt:lpstr>Annual</vt:lpstr>
      <vt:lpstr>Ann % Ch</vt:lpstr>
      <vt:lpstr>% of U.S.</vt:lpstr>
      <vt:lpstr>Data!Print_Area</vt:lpstr>
      <vt:lpstr>'Old Series'!Print_Area</vt:lpstr>
      <vt:lpstr>Data!Print_Titles</vt:lpstr>
    </vt:vector>
  </TitlesOfParts>
  <Company>Austin Chamber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Beverly Kerr</dc:creator>
  <cp:lastModifiedBy>Chris Ramser</cp:lastModifiedBy>
  <cp:lastPrinted>2020-05-01T15:50:16Z</cp:lastPrinted>
  <dcterms:created xsi:type="dcterms:W3CDTF">2012-01-31T22:42:16Z</dcterms:created>
  <dcterms:modified xsi:type="dcterms:W3CDTF">2022-09-06T20:11:28Z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0x0101002B0B2ABDFA36DD468887B3BC8A9068C1</vt:lpwstr>
  </property>
  <property fmtid="{D5CDD505-2E9C-101B-9397-08002B2CF9AE}" pid="3" name="Order">
    <vt:r8>1289200</vt:r8>
  </property>
</Properties>
</file>