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everly\LABOR\QCEW\"/>
    </mc:Choice>
  </mc:AlternateContent>
  <xr:revisionPtr revIDLastSave="0" documentId="13_ncr:1_{AD45795C-6872-4AC0-9C51-B1FD2D41040C}" xr6:coauthVersionLast="45" xr6:coauthVersionMax="45" xr10:uidLastSave="{00000000-0000-0000-0000-000000000000}"/>
  <bookViews>
    <workbookView xWindow="-120" yWindow="-120" windowWidth="27645" windowHeight="16440" xr2:uid="{8489E071-5C16-4878-A320-CA9B1904FEAF}"/>
  </bookViews>
  <sheets>
    <sheet name="Austin High Tech" sheetId="8" r:id="rId1"/>
    <sheet name="US High Tech" sheetId="18" r:id="rId2"/>
    <sheet name="HighTech LQ 2020" sheetId="19" r:id="rId3"/>
    <sheet name="Austin Major Industries" sheetId="20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46" i="20" l="1"/>
  <c r="AM146" i="20" s="1"/>
  <c r="AK146" i="20"/>
  <c r="AJ146" i="20"/>
  <c r="AI146" i="20"/>
  <c r="AH146" i="20"/>
  <c r="AL145" i="20"/>
  <c r="AM145" i="20" s="1"/>
  <c r="AJ145" i="20"/>
  <c r="AK145" i="20" s="1"/>
  <c r="AI145" i="20"/>
  <c r="AH145" i="20"/>
  <c r="AM144" i="20"/>
  <c r="AL144" i="20"/>
  <c r="AJ144" i="20"/>
  <c r="AK144" i="20" s="1"/>
  <c r="AH144" i="20"/>
  <c r="AI144" i="20" s="1"/>
  <c r="AM143" i="20"/>
  <c r="AL143" i="20"/>
  <c r="AK143" i="20"/>
  <c r="AJ143" i="20"/>
  <c r="AH143" i="20"/>
  <c r="AI143" i="20" s="1"/>
  <c r="AL142" i="20"/>
  <c r="AM142" i="20" s="1"/>
  <c r="AK142" i="20"/>
  <c r="AJ142" i="20"/>
  <c r="AI142" i="20"/>
  <c r="AH142" i="20"/>
  <c r="AL141" i="20"/>
  <c r="AM141" i="20" s="1"/>
  <c r="AJ141" i="20"/>
  <c r="AK141" i="20" s="1"/>
  <c r="AI141" i="20"/>
  <c r="AH141" i="20"/>
  <c r="AM140" i="20"/>
  <c r="AL140" i="20"/>
  <c r="AJ140" i="20"/>
  <c r="AK140" i="20" s="1"/>
  <c r="AH140" i="20"/>
  <c r="AI140" i="20" s="1"/>
  <c r="AM139" i="20"/>
  <c r="AL139" i="20"/>
  <c r="AK139" i="20"/>
  <c r="AJ139" i="20"/>
  <c r="AH139" i="20"/>
  <c r="AI139" i="20" s="1"/>
  <c r="AL138" i="20"/>
  <c r="AM138" i="20" s="1"/>
  <c r="AK138" i="20"/>
  <c r="AJ138" i="20"/>
  <c r="AI138" i="20"/>
  <c r="AH138" i="20"/>
  <c r="AL137" i="20"/>
  <c r="AM137" i="20" s="1"/>
  <c r="AJ137" i="20"/>
  <c r="AK137" i="20" s="1"/>
  <c r="AI137" i="20"/>
  <c r="AH137" i="20"/>
  <c r="AM136" i="20"/>
  <c r="AL136" i="20"/>
  <c r="AJ136" i="20"/>
  <c r="AK136" i="20" s="1"/>
  <c r="AH136" i="20"/>
  <c r="AI136" i="20" s="1"/>
  <c r="AM135" i="20"/>
  <c r="AL135" i="20"/>
  <c r="AK135" i="20"/>
  <c r="AJ135" i="20"/>
  <c r="AH135" i="20"/>
  <c r="AI135" i="20" s="1"/>
  <c r="AL134" i="20"/>
  <c r="AM134" i="20" s="1"/>
  <c r="AK134" i="20"/>
  <c r="AJ134" i="20"/>
  <c r="AI134" i="20"/>
  <c r="AH134" i="20"/>
  <c r="AL133" i="20"/>
  <c r="AM133" i="20" s="1"/>
  <c r="AJ133" i="20"/>
  <c r="AK133" i="20" s="1"/>
  <c r="AI133" i="20"/>
  <c r="AH133" i="20"/>
  <c r="AM132" i="20"/>
  <c r="AL132" i="20"/>
  <c r="AJ132" i="20"/>
  <c r="AK132" i="20" s="1"/>
  <c r="AH132" i="20"/>
  <c r="AI132" i="20" s="1"/>
  <c r="AM131" i="20"/>
  <c r="AL131" i="20"/>
  <c r="AK131" i="20"/>
  <c r="AJ131" i="20"/>
  <c r="AH131" i="20"/>
  <c r="AI131" i="20" s="1"/>
  <c r="AL130" i="20"/>
  <c r="AM130" i="20" s="1"/>
  <c r="AK130" i="20"/>
  <c r="AJ130" i="20"/>
  <c r="AI130" i="20"/>
  <c r="AH130" i="20"/>
  <c r="AL129" i="20"/>
  <c r="AM129" i="20" s="1"/>
  <c r="AJ129" i="20"/>
  <c r="AK129" i="20" s="1"/>
  <c r="AI129" i="20"/>
  <c r="AH129" i="20"/>
  <c r="AM128" i="20"/>
  <c r="AL128" i="20"/>
  <c r="AJ128" i="20"/>
  <c r="AK128" i="20" s="1"/>
  <c r="AH128" i="20"/>
  <c r="AI128" i="20" s="1"/>
  <c r="AM127" i="20"/>
  <c r="AL127" i="20"/>
  <c r="AK127" i="20"/>
  <c r="AJ127" i="20"/>
  <c r="AH127" i="20"/>
  <c r="AI127" i="20" s="1"/>
  <c r="AL126" i="20"/>
  <c r="AM126" i="20" s="1"/>
  <c r="AK126" i="20"/>
  <c r="AJ126" i="20"/>
  <c r="AI126" i="20"/>
  <c r="AH126" i="20"/>
  <c r="AL125" i="20"/>
  <c r="AM125" i="20" s="1"/>
  <c r="AJ125" i="20"/>
  <c r="AK125" i="20" s="1"/>
  <c r="AI125" i="20"/>
  <c r="AH125" i="20"/>
  <c r="AM124" i="20"/>
  <c r="AL124" i="20"/>
  <c r="AJ124" i="20"/>
  <c r="AK124" i="20" s="1"/>
  <c r="AH124" i="20"/>
  <c r="AI124" i="20" s="1"/>
  <c r="AM123" i="20"/>
  <c r="AL123" i="20"/>
  <c r="AK123" i="20"/>
  <c r="AJ123" i="20"/>
  <c r="AH123" i="20"/>
  <c r="AI123" i="20" s="1"/>
  <c r="AL122" i="20"/>
  <c r="AM122" i="20" s="1"/>
  <c r="AK122" i="20"/>
  <c r="AJ122" i="20"/>
  <c r="AI122" i="20"/>
  <c r="AH122" i="20"/>
  <c r="AL121" i="20"/>
  <c r="AM121" i="20" s="1"/>
  <c r="AJ121" i="20"/>
  <c r="AK121" i="20" s="1"/>
  <c r="AI121" i="20"/>
  <c r="AH121" i="20"/>
  <c r="AM120" i="20"/>
  <c r="AL120" i="20"/>
  <c r="AJ120" i="20"/>
  <c r="AK120" i="20" s="1"/>
  <c r="AH120" i="20"/>
  <c r="AI120" i="20" s="1"/>
  <c r="AM119" i="20"/>
  <c r="AL119" i="20"/>
  <c r="AK119" i="20"/>
  <c r="AJ119" i="20"/>
  <c r="AH119" i="20"/>
  <c r="AI119" i="20" s="1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Q119" i="20"/>
  <c r="R119" i="20"/>
  <c r="S119" i="20"/>
  <c r="T119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Q120" i="20"/>
  <c r="R120" i="20"/>
  <c r="S120" i="20"/>
  <c r="T120" i="20"/>
  <c r="U120" i="20"/>
  <c r="V120" i="20"/>
  <c r="W120" i="20"/>
  <c r="X120" i="20"/>
  <c r="Y120" i="20"/>
  <c r="Z120" i="20"/>
  <c r="AA120" i="20"/>
  <c r="AB120" i="20"/>
  <c r="AC120" i="20"/>
  <c r="AD120" i="20"/>
  <c r="AE120" i="20"/>
  <c r="AF120" i="20"/>
  <c r="AG120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Q121" i="20"/>
  <c r="R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Q122" i="20"/>
  <c r="R122" i="20"/>
  <c r="S122" i="20"/>
  <c r="T122" i="20"/>
  <c r="U122" i="20"/>
  <c r="V122" i="20"/>
  <c r="W122" i="20"/>
  <c r="X122" i="20"/>
  <c r="Y122" i="20"/>
  <c r="Z122" i="20"/>
  <c r="AA122" i="20"/>
  <c r="AB122" i="20"/>
  <c r="AC122" i="20"/>
  <c r="AD122" i="20"/>
  <c r="AE122" i="20"/>
  <c r="AF122" i="20"/>
  <c r="AG122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Q123" i="20"/>
  <c r="R123" i="20"/>
  <c r="S123" i="20"/>
  <c r="T123" i="20"/>
  <c r="U123" i="20"/>
  <c r="V123" i="20"/>
  <c r="W123" i="20"/>
  <c r="X123" i="20"/>
  <c r="Y123" i="20"/>
  <c r="Z123" i="20"/>
  <c r="AA123" i="20"/>
  <c r="AB123" i="20"/>
  <c r="AC123" i="20"/>
  <c r="AD123" i="20"/>
  <c r="AE123" i="20"/>
  <c r="AF123" i="20"/>
  <c r="AG123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Q124" i="20"/>
  <c r="R124" i="20"/>
  <c r="S124" i="20"/>
  <c r="T124" i="20"/>
  <c r="U124" i="20"/>
  <c r="V124" i="20"/>
  <c r="W124" i="20"/>
  <c r="X124" i="20"/>
  <c r="Y124" i="20"/>
  <c r="Z124" i="20"/>
  <c r="AA124" i="20"/>
  <c r="AB124" i="20"/>
  <c r="AC124" i="20"/>
  <c r="AD124" i="20"/>
  <c r="AE124" i="20"/>
  <c r="AF124" i="20"/>
  <c r="AG124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Q125" i="20"/>
  <c r="R125" i="20"/>
  <c r="S125" i="20"/>
  <c r="T125" i="20"/>
  <c r="U125" i="20"/>
  <c r="V125" i="20"/>
  <c r="W125" i="20"/>
  <c r="X125" i="20"/>
  <c r="Y125" i="20"/>
  <c r="Z125" i="20"/>
  <c r="AA125" i="20"/>
  <c r="AB125" i="20"/>
  <c r="AC125" i="20"/>
  <c r="AD125" i="20"/>
  <c r="AE125" i="20"/>
  <c r="AF125" i="20"/>
  <c r="AG125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Q126" i="20"/>
  <c r="R126" i="20"/>
  <c r="S126" i="20"/>
  <c r="T126" i="20"/>
  <c r="U126" i="20"/>
  <c r="V126" i="20"/>
  <c r="W126" i="20"/>
  <c r="X126" i="20"/>
  <c r="Y126" i="20"/>
  <c r="Z126" i="20"/>
  <c r="AA126" i="20"/>
  <c r="AB126" i="20"/>
  <c r="AC126" i="20"/>
  <c r="AD126" i="20"/>
  <c r="AE126" i="20"/>
  <c r="AF126" i="20"/>
  <c r="AG126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Q127" i="20"/>
  <c r="R127" i="20"/>
  <c r="S127" i="20"/>
  <c r="T127" i="20"/>
  <c r="U127" i="20"/>
  <c r="V127" i="20"/>
  <c r="W127" i="20"/>
  <c r="X127" i="20"/>
  <c r="Y127" i="20"/>
  <c r="Z127" i="20"/>
  <c r="AA127" i="20"/>
  <c r="AB127" i="20"/>
  <c r="AC127" i="20"/>
  <c r="AD127" i="20"/>
  <c r="AE127" i="20"/>
  <c r="AF127" i="20"/>
  <c r="AG127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Q128" i="20"/>
  <c r="R128" i="20"/>
  <c r="S128" i="20"/>
  <c r="T128" i="20"/>
  <c r="U128" i="20"/>
  <c r="V128" i="20"/>
  <c r="W128" i="20"/>
  <c r="X128" i="20"/>
  <c r="Y128" i="20"/>
  <c r="Z128" i="20"/>
  <c r="AA128" i="20"/>
  <c r="AB128" i="20"/>
  <c r="AC128" i="20"/>
  <c r="AD128" i="20"/>
  <c r="AE128" i="20"/>
  <c r="AF128" i="20"/>
  <c r="AG128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Q129" i="20"/>
  <c r="R129" i="20"/>
  <c r="S129" i="20"/>
  <c r="T129" i="20"/>
  <c r="U129" i="20"/>
  <c r="V129" i="20"/>
  <c r="W129" i="20"/>
  <c r="X129" i="20"/>
  <c r="Y129" i="20"/>
  <c r="Z129" i="20"/>
  <c r="AA129" i="20"/>
  <c r="AB129" i="20"/>
  <c r="AC129" i="20"/>
  <c r="AD129" i="20"/>
  <c r="AE129" i="20"/>
  <c r="AF129" i="20"/>
  <c r="AG129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Q130" i="20"/>
  <c r="R130" i="20"/>
  <c r="S130" i="20"/>
  <c r="T130" i="20"/>
  <c r="U130" i="20"/>
  <c r="V130" i="20"/>
  <c r="W130" i="20"/>
  <c r="X130" i="20"/>
  <c r="Y130" i="20"/>
  <c r="Z130" i="20"/>
  <c r="AA130" i="20"/>
  <c r="AB130" i="20"/>
  <c r="AC130" i="20"/>
  <c r="AD130" i="20"/>
  <c r="AE130" i="20"/>
  <c r="AF130" i="20"/>
  <c r="AG130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Q131" i="20"/>
  <c r="R131" i="20"/>
  <c r="S131" i="20"/>
  <c r="T131" i="20"/>
  <c r="U131" i="20"/>
  <c r="V131" i="20"/>
  <c r="W131" i="20"/>
  <c r="X131" i="20"/>
  <c r="Y131" i="20"/>
  <c r="Z131" i="20"/>
  <c r="AA131" i="20"/>
  <c r="AB131" i="20"/>
  <c r="AC131" i="20"/>
  <c r="AD131" i="20"/>
  <c r="AE131" i="20"/>
  <c r="AF131" i="20"/>
  <c r="AG131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G132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Q133" i="20"/>
  <c r="R133" i="20"/>
  <c r="S133" i="20"/>
  <c r="T133" i="20"/>
  <c r="U133" i="20"/>
  <c r="V133" i="20"/>
  <c r="W133" i="20"/>
  <c r="X133" i="20"/>
  <c r="Y133" i="20"/>
  <c r="Z133" i="20"/>
  <c r="AA133" i="20"/>
  <c r="AB133" i="20"/>
  <c r="AC133" i="20"/>
  <c r="AD133" i="20"/>
  <c r="AE133" i="20"/>
  <c r="AF133" i="20"/>
  <c r="AG133" i="20"/>
  <c r="D134" i="20"/>
  <c r="E134" i="20"/>
  <c r="F134" i="20"/>
  <c r="G134" i="20"/>
  <c r="H134" i="20"/>
  <c r="I134" i="20"/>
  <c r="J134" i="20"/>
  <c r="K134" i="20"/>
  <c r="L134" i="20"/>
  <c r="M134" i="20"/>
  <c r="N134" i="20"/>
  <c r="O134" i="20"/>
  <c r="P134" i="20"/>
  <c r="Q134" i="20"/>
  <c r="R134" i="20"/>
  <c r="S134" i="20"/>
  <c r="T134" i="20"/>
  <c r="U134" i="20"/>
  <c r="V134" i="20"/>
  <c r="W134" i="20"/>
  <c r="X134" i="20"/>
  <c r="Y134" i="20"/>
  <c r="Z134" i="20"/>
  <c r="AA134" i="20"/>
  <c r="AB134" i="20"/>
  <c r="AC134" i="20"/>
  <c r="AD134" i="20"/>
  <c r="AE134" i="20"/>
  <c r="AF134" i="20"/>
  <c r="AG134" i="20"/>
  <c r="D135" i="20"/>
  <c r="E135" i="20"/>
  <c r="F135" i="20"/>
  <c r="G135" i="20"/>
  <c r="H135" i="20"/>
  <c r="I135" i="20"/>
  <c r="J135" i="20"/>
  <c r="K135" i="20"/>
  <c r="L135" i="20"/>
  <c r="M135" i="20"/>
  <c r="N135" i="20"/>
  <c r="O135" i="20"/>
  <c r="P135" i="20"/>
  <c r="Q135" i="20"/>
  <c r="R135" i="20"/>
  <c r="S135" i="20"/>
  <c r="T135" i="20"/>
  <c r="U135" i="20"/>
  <c r="V135" i="20"/>
  <c r="W135" i="20"/>
  <c r="X135" i="20"/>
  <c r="Y135" i="20"/>
  <c r="Z135" i="20"/>
  <c r="AA135" i="20"/>
  <c r="AB135" i="20"/>
  <c r="AC135" i="20"/>
  <c r="AD135" i="20"/>
  <c r="AE135" i="20"/>
  <c r="AF135" i="20"/>
  <c r="AG135" i="20"/>
  <c r="D136" i="20"/>
  <c r="E136" i="20"/>
  <c r="F136" i="20"/>
  <c r="G136" i="20"/>
  <c r="H136" i="20"/>
  <c r="I136" i="20"/>
  <c r="J136" i="20"/>
  <c r="K136" i="20"/>
  <c r="L136" i="20"/>
  <c r="M136" i="20"/>
  <c r="N136" i="20"/>
  <c r="O136" i="20"/>
  <c r="P136" i="20"/>
  <c r="Q136" i="20"/>
  <c r="R136" i="20"/>
  <c r="S136" i="20"/>
  <c r="T136" i="20"/>
  <c r="U136" i="20"/>
  <c r="V136" i="20"/>
  <c r="W136" i="20"/>
  <c r="X136" i="20"/>
  <c r="Y136" i="20"/>
  <c r="Z136" i="20"/>
  <c r="AA136" i="20"/>
  <c r="AB136" i="20"/>
  <c r="AC136" i="20"/>
  <c r="AD136" i="20"/>
  <c r="AE136" i="20"/>
  <c r="AF136" i="20"/>
  <c r="AG136" i="20"/>
  <c r="D137" i="20"/>
  <c r="E137" i="20"/>
  <c r="F137" i="20"/>
  <c r="G137" i="20"/>
  <c r="H137" i="20"/>
  <c r="I137" i="20"/>
  <c r="J137" i="20"/>
  <c r="K137" i="20"/>
  <c r="L137" i="20"/>
  <c r="M137" i="20"/>
  <c r="N137" i="20"/>
  <c r="O137" i="20"/>
  <c r="P137" i="20"/>
  <c r="Q137" i="20"/>
  <c r="R137" i="20"/>
  <c r="S137" i="20"/>
  <c r="T137" i="20"/>
  <c r="U137" i="20"/>
  <c r="V137" i="20"/>
  <c r="W137" i="20"/>
  <c r="X137" i="20"/>
  <c r="Y137" i="20"/>
  <c r="Z137" i="20"/>
  <c r="AA137" i="20"/>
  <c r="AB137" i="20"/>
  <c r="AC137" i="20"/>
  <c r="AD137" i="20"/>
  <c r="AE137" i="20"/>
  <c r="AF137" i="20"/>
  <c r="AG137" i="20"/>
  <c r="D138" i="20"/>
  <c r="E138" i="20"/>
  <c r="F138" i="20"/>
  <c r="G138" i="20"/>
  <c r="H138" i="20"/>
  <c r="I138" i="20"/>
  <c r="J138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D139" i="20"/>
  <c r="E139" i="20"/>
  <c r="F139" i="20"/>
  <c r="G139" i="20"/>
  <c r="H139" i="20"/>
  <c r="I139" i="20"/>
  <c r="J139" i="20"/>
  <c r="K139" i="20"/>
  <c r="L139" i="20"/>
  <c r="M139" i="20"/>
  <c r="N139" i="20"/>
  <c r="O139" i="20"/>
  <c r="P139" i="20"/>
  <c r="Q139" i="20"/>
  <c r="R139" i="20"/>
  <c r="S139" i="20"/>
  <c r="T139" i="20"/>
  <c r="U139" i="20"/>
  <c r="V139" i="20"/>
  <c r="W139" i="20"/>
  <c r="X139" i="20"/>
  <c r="Y139" i="20"/>
  <c r="Z139" i="20"/>
  <c r="AA139" i="20"/>
  <c r="AB139" i="20"/>
  <c r="AC139" i="20"/>
  <c r="AD139" i="20"/>
  <c r="AE139" i="20"/>
  <c r="AF139" i="20"/>
  <c r="AG139" i="20"/>
  <c r="D140" i="20"/>
  <c r="E140" i="20"/>
  <c r="F140" i="20"/>
  <c r="G140" i="20"/>
  <c r="H140" i="20"/>
  <c r="I140" i="20"/>
  <c r="J140" i="20"/>
  <c r="K140" i="20"/>
  <c r="L140" i="20"/>
  <c r="M140" i="20"/>
  <c r="N140" i="20"/>
  <c r="O140" i="20"/>
  <c r="P140" i="20"/>
  <c r="Q140" i="20"/>
  <c r="R140" i="20"/>
  <c r="S140" i="20"/>
  <c r="T140" i="20"/>
  <c r="U140" i="20"/>
  <c r="V140" i="20"/>
  <c r="W140" i="20"/>
  <c r="X140" i="20"/>
  <c r="Y140" i="20"/>
  <c r="Z140" i="20"/>
  <c r="AA140" i="20"/>
  <c r="AB140" i="20"/>
  <c r="AC140" i="20"/>
  <c r="AD140" i="20"/>
  <c r="AE140" i="20"/>
  <c r="AF140" i="20"/>
  <c r="AG140" i="20"/>
  <c r="D141" i="20"/>
  <c r="E141" i="20"/>
  <c r="F141" i="20"/>
  <c r="G141" i="20"/>
  <c r="H141" i="20"/>
  <c r="I141" i="20"/>
  <c r="J141" i="20"/>
  <c r="K141" i="20"/>
  <c r="L141" i="20"/>
  <c r="M141" i="20"/>
  <c r="N141" i="20"/>
  <c r="O141" i="20"/>
  <c r="P141" i="20"/>
  <c r="Q141" i="20"/>
  <c r="R141" i="20"/>
  <c r="S141" i="20"/>
  <c r="T141" i="20"/>
  <c r="U141" i="20"/>
  <c r="V141" i="20"/>
  <c r="W141" i="20"/>
  <c r="X141" i="20"/>
  <c r="Y141" i="20"/>
  <c r="Z141" i="20"/>
  <c r="AA141" i="20"/>
  <c r="AB141" i="20"/>
  <c r="AC141" i="20"/>
  <c r="AD141" i="20"/>
  <c r="AE141" i="20"/>
  <c r="AF141" i="20"/>
  <c r="AG141" i="20"/>
  <c r="D142" i="20"/>
  <c r="E142" i="20"/>
  <c r="F142" i="20"/>
  <c r="G142" i="20"/>
  <c r="H142" i="20"/>
  <c r="I142" i="20"/>
  <c r="J142" i="20"/>
  <c r="K142" i="20"/>
  <c r="L142" i="20"/>
  <c r="M142" i="20"/>
  <c r="N142" i="20"/>
  <c r="O142" i="20"/>
  <c r="P142" i="20"/>
  <c r="Q142" i="20"/>
  <c r="R142" i="20"/>
  <c r="S142" i="20"/>
  <c r="T142" i="20"/>
  <c r="U142" i="20"/>
  <c r="V142" i="20"/>
  <c r="W142" i="20"/>
  <c r="X142" i="20"/>
  <c r="Y142" i="20"/>
  <c r="Z142" i="20"/>
  <c r="AA142" i="20"/>
  <c r="AB142" i="20"/>
  <c r="AC142" i="20"/>
  <c r="AD142" i="20"/>
  <c r="AE142" i="20"/>
  <c r="AF142" i="20"/>
  <c r="AG142" i="20"/>
  <c r="D143" i="20"/>
  <c r="E143" i="20"/>
  <c r="F143" i="20"/>
  <c r="G143" i="20"/>
  <c r="H143" i="20"/>
  <c r="I143" i="20"/>
  <c r="J143" i="20"/>
  <c r="K143" i="20"/>
  <c r="L143" i="20"/>
  <c r="M143" i="20"/>
  <c r="N143" i="20"/>
  <c r="O143" i="20"/>
  <c r="P143" i="20"/>
  <c r="Q143" i="20"/>
  <c r="R143" i="20"/>
  <c r="S143" i="20"/>
  <c r="T143" i="20"/>
  <c r="U143" i="20"/>
  <c r="V143" i="20"/>
  <c r="W143" i="20"/>
  <c r="X143" i="20"/>
  <c r="Y143" i="20"/>
  <c r="Z143" i="20"/>
  <c r="AA143" i="20"/>
  <c r="AB143" i="20"/>
  <c r="AC143" i="20"/>
  <c r="AD143" i="20"/>
  <c r="AE143" i="20"/>
  <c r="AF143" i="20"/>
  <c r="AG143" i="20"/>
  <c r="D144" i="20"/>
  <c r="E144" i="20"/>
  <c r="F144" i="20"/>
  <c r="G144" i="20"/>
  <c r="H144" i="20"/>
  <c r="I144" i="20"/>
  <c r="J144" i="20"/>
  <c r="K144" i="20"/>
  <c r="L144" i="20"/>
  <c r="M144" i="20"/>
  <c r="N144" i="20"/>
  <c r="O144" i="20"/>
  <c r="P144" i="20"/>
  <c r="Q144" i="20"/>
  <c r="R144" i="20"/>
  <c r="S144" i="20"/>
  <c r="T144" i="20"/>
  <c r="U144" i="20"/>
  <c r="V144" i="20"/>
  <c r="W144" i="20"/>
  <c r="X144" i="20"/>
  <c r="Y144" i="20"/>
  <c r="Z144" i="20"/>
  <c r="AA144" i="20"/>
  <c r="AB144" i="20"/>
  <c r="AC144" i="20"/>
  <c r="AD144" i="20"/>
  <c r="AE144" i="20"/>
  <c r="AF144" i="20"/>
  <c r="AG144" i="20"/>
  <c r="D145" i="20"/>
  <c r="E145" i="20"/>
  <c r="F145" i="20"/>
  <c r="G145" i="20"/>
  <c r="H145" i="20"/>
  <c r="I145" i="20"/>
  <c r="J145" i="20"/>
  <c r="K145" i="20"/>
  <c r="L145" i="20"/>
  <c r="M145" i="20"/>
  <c r="N145" i="20"/>
  <c r="O145" i="20"/>
  <c r="P145" i="20"/>
  <c r="Q145" i="20"/>
  <c r="R145" i="20"/>
  <c r="S145" i="20"/>
  <c r="T145" i="20"/>
  <c r="U145" i="20"/>
  <c r="V145" i="20"/>
  <c r="W145" i="20"/>
  <c r="X145" i="20"/>
  <c r="Y145" i="20"/>
  <c r="Z145" i="20"/>
  <c r="AA145" i="20"/>
  <c r="AB145" i="20"/>
  <c r="AC145" i="20"/>
  <c r="AD145" i="20"/>
  <c r="AE145" i="20"/>
  <c r="AF145" i="20"/>
  <c r="AG145" i="20"/>
  <c r="D146" i="20"/>
  <c r="E146" i="20"/>
  <c r="F146" i="20"/>
  <c r="G146" i="20"/>
  <c r="H146" i="20"/>
  <c r="I146" i="20"/>
  <c r="J146" i="20"/>
  <c r="K146" i="20"/>
  <c r="L146" i="20"/>
  <c r="M146" i="20"/>
  <c r="N146" i="20"/>
  <c r="O146" i="20"/>
  <c r="P146" i="20"/>
  <c r="Q146" i="20"/>
  <c r="R146" i="20"/>
  <c r="S146" i="20"/>
  <c r="T146" i="20"/>
  <c r="U146" i="20"/>
  <c r="V146" i="20"/>
  <c r="W146" i="20"/>
  <c r="X146" i="20"/>
  <c r="Y146" i="20"/>
  <c r="Z146" i="20"/>
  <c r="AA146" i="20"/>
  <c r="AB146" i="20"/>
  <c r="AC146" i="20"/>
  <c r="AD146" i="20"/>
  <c r="AE146" i="20"/>
  <c r="AF146" i="20"/>
  <c r="AG146" i="20"/>
  <c r="C146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19" i="20"/>
  <c r="AM90" i="20"/>
  <c r="AL90" i="20"/>
  <c r="AK90" i="20"/>
  <c r="AJ90" i="20"/>
  <c r="AH90" i="20"/>
  <c r="AI90" i="20" s="1"/>
  <c r="AL61" i="20"/>
  <c r="AM61" i="20" s="1"/>
  <c r="AJ61" i="20"/>
  <c r="AK61" i="20" s="1"/>
  <c r="AH61" i="20"/>
  <c r="AI61" i="20" s="1"/>
  <c r="AM32" i="20"/>
  <c r="AL32" i="20"/>
  <c r="AK32" i="20"/>
  <c r="AJ32" i="20"/>
  <c r="AH32" i="20"/>
  <c r="AI32" i="20" s="1"/>
  <c r="AH3" i="20"/>
  <c r="AM3" i="20"/>
  <c r="AL3" i="20"/>
  <c r="AJ3" i="20"/>
  <c r="AK3" i="20" s="1"/>
  <c r="AI3" i="20"/>
  <c r="AL117" i="20"/>
  <c r="AM117" i="20" s="1"/>
  <c r="AK117" i="20"/>
  <c r="AJ117" i="20"/>
  <c r="AH117" i="20"/>
  <c r="AI117" i="20" s="1"/>
  <c r="AL116" i="20"/>
  <c r="AM116" i="20" s="1"/>
  <c r="AJ116" i="20"/>
  <c r="AK116" i="20" s="1"/>
  <c r="AI116" i="20"/>
  <c r="AH116" i="20"/>
  <c r="AL115" i="20"/>
  <c r="AM115" i="20" s="1"/>
  <c r="AJ115" i="20"/>
  <c r="AK115" i="20" s="1"/>
  <c r="AH115" i="20"/>
  <c r="AI115" i="20" s="1"/>
  <c r="AM114" i="20"/>
  <c r="AL114" i="20"/>
  <c r="AJ114" i="20"/>
  <c r="AK114" i="20" s="1"/>
  <c r="AH114" i="20"/>
  <c r="AI114" i="20" s="1"/>
  <c r="AL113" i="20"/>
  <c r="AM113" i="20" s="1"/>
  <c r="AK113" i="20"/>
  <c r="AJ113" i="20"/>
  <c r="AH113" i="20"/>
  <c r="AI113" i="20" s="1"/>
  <c r="AL112" i="20"/>
  <c r="AM112" i="20" s="1"/>
  <c r="AJ112" i="20"/>
  <c r="AK112" i="20" s="1"/>
  <c r="AI112" i="20"/>
  <c r="AH112" i="20"/>
  <c r="AL111" i="20"/>
  <c r="AM111" i="20" s="1"/>
  <c r="AJ111" i="20"/>
  <c r="AK111" i="20" s="1"/>
  <c r="AH111" i="20"/>
  <c r="AI111" i="20" s="1"/>
  <c r="AM110" i="20"/>
  <c r="AL110" i="20"/>
  <c r="AJ110" i="20"/>
  <c r="AK110" i="20" s="1"/>
  <c r="AH110" i="20"/>
  <c r="AI110" i="20" s="1"/>
  <c r="AL109" i="20"/>
  <c r="AM109" i="20" s="1"/>
  <c r="AK109" i="20"/>
  <c r="AJ109" i="20"/>
  <c r="AH109" i="20"/>
  <c r="AI109" i="20" s="1"/>
  <c r="AL108" i="20"/>
  <c r="AM108" i="20" s="1"/>
  <c r="AJ108" i="20"/>
  <c r="AK108" i="20" s="1"/>
  <c r="AI108" i="20"/>
  <c r="AH108" i="20"/>
  <c r="AL107" i="20"/>
  <c r="AM107" i="20" s="1"/>
  <c r="AJ107" i="20"/>
  <c r="AK107" i="20" s="1"/>
  <c r="AH107" i="20"/>
  <c r="AI107" i="20" s="1"/>
  <c r="AM106" i="20"/>
  <c r="AL106" i="20"/>
  <c r="AJ106" i="20"/>
  <c r="AK106" i="20" s="1"/>
  <c r="AH106" i="20"/>
  <c r="AI106" i="20" s="1"/>
  <c r="AL105" i="20"/>
  <c r="AM105" i="20" s="1"/>
  <c r="AK105" i="20"/>
  <c r="AJ105" i="20"/>
  <c r="AH105" i="20"/>
  <c r="AI105" i="20" s="1"/>
  <c r="AL104" i="20"/>
  <c r="AM104" i="20" s="1"/>
  <c r="AJ104" i="20"/>
  <c r="AK104" i="20" s="1"/>
  <c r="AI104" i="20"/>
  <c r="AH104" i="20"/>
  <c r="AL103" i="20"/>
  <c r="AM103" i="20" s="1"/>
  <c r="AJ103" i="20"/>
  <c r="AK103" i="20" s="1"/>
  <c r="AH103" i="20"/>
  <c r="AI103" i="20" s="1"/>
  <c r="AM102" i="20"/>
  <c r="AL102" i="20"/>
  <c r="AJ102" i="20"/>
  <c r="AK102" i="20" s="1"/>
  <c r="AH102" i="20"/>
  <c r="AI102" i="20" s="1"/>
  <c r="AL101" i="20"/>
  <c r="AM101" i="20" s="1"/>
  <c r="AK101" i="20"/>
  <c r="AJ101" i="20"/>
  <c r="AH101" i="20"/>
  <c r="AI101" i="20" s="1"/>
  <c r="AL100" i="20"/>
  <c r="AM100" i="20" s="1"/>
  <c r="AJ100" i="20"/>
  <c r="AK100" i="20" s="1"/>
  <c r="AI100" i="20"/>
  <c r="AH100" i="20"/>
  <c r="AL99" i="20"/>
  <c r="AM99" i="20" s="1"/>
  <c r="AJ99" i="20"/>
  <c r="AK99" i="20" s="1"/>
  <c r="AH99" i="20"/>
  <c r="AI99" i="20" s="1"/>
  <c r="AM98" i="20"/>
  <c r="AL98" i="20"/>
  <c r="AJ98" i="20"/>
  <c r="AK98" i="20" s="1"/>
  <c r="AH98" i="20"/>
  <c r="AI98" i="20" s="1"/>
  <c r="AL97" i="20"/>
  <c r="AM97" i="20" s="1"/>
  <c r="AK97" i="20"/>
  <c r="AJ97" i="20"/>
  <c r="AH97" i="20"/>
  <c r="AI97" i="20" s="1"/>
  <c r="AL96" i="20"/>
  <c r="AM96" i="20" s="1"/>
  <c r="AJ96" i="20"/>
  <c r="AK96" i="20" s="1"/>
  <c r="AI96" i="20"/>
  <c r="AH96" i="20"/>
  <c r="AL95" i="20"/>
  <c r="AM95" i="20" s="1"/>
  <c r="AJ95" i="20"/>
  <c r="AK95" i="20" s="1"/>
  <c r="AH95" i="20"/>
  <c r="AI95" i="20" s="1"/>
  <c r="AM94" i="20"/>
  <c r="AL94" i="20"/>
  <c r="AJ94" i="20"/>
  <c r="AK94" i="20" s="1"/>
  <c r="AH94" i="20"/>
  <c r="AI94" i="20" s="1"/>
  <c r="AL93" i="20"/>
  <c r="AM93" i="20" s="1"/>
  <c r="AK93" i="20"/>
  <c r="AJ93" i="20"/>
  <c r="AH93" i="20"/>
  <c r="AI93" i="20" s="1"/>
  <c r="AL92" i="20"/>
  <c r="AM92" i="20" s="1"/>
  <c r="AJ92" i="20"/>
  <c r="AK92" i="20" s="1"/>
  <c r="AI92" i="20"/>
  <c r="AH92" i="20"/>
  <c r="AL91" i="20"/>
  <c r="AM91" i="20" s="1"/>
  <c r="AJ91" i="20"/>
  <c r="AK91" i="20" s="1"/>
  <c r="AH91" i="20"/>
  <c r="AI91" i="20" s="1"/>
  <c r="AM88" i="20"/>
  <c r="AL88" i="20"/>
  <c r="AJ88" i="20"/>
  <c r="AK88" i="20" s="1"/>
  <c r="AH88" i="20"/>
  <c r="AI88" i="20" s="1"/>
  <c r="AL87" i="20"/>
  <c r="AM87" i="20" s="1"/>
  <c r="AK87" i="20"/>
  <c r="AJ87" i="20"/>
  <c r="AH87" i="20"/>
  <c r="AI87" i="20" s="1"/>
  <c r="AL86" i="20"/>
  <c r="AM86" i="20" s="1"/>
  <c r="AJ86" i="20"/>
  <c r="AK86" i="20" s="1"/>
  <c r="AI86" i="20"/>
  <c r="AH86" i="20"/>
  <c r="AL85" i="20"/>
  <c r="AM85" i="20" s="1"/>
  <c r="AJ85" i="20"/>
  <c r="AK85" i="20" s="1"/>
  <c r="AH85" i="20"/>
  <c r="AI85" i="20" s="1"/>
  <c r="AM84" i="20"/>
  <c r="AL84" i="20"/>
  <c r="AJ84" i="20"/>
  <c r="AK84" i="20" s="1"/>
  <c r="AH84" i="20"/>
  <c r="AI84" i="20" s="1"/>
  <c r="AL83" i="20"/>
  <c r="AM83" i="20" s="1"/>
  <c r="AK83" i="20"/>
  <c r="AJ83" i="20"/>
  <c r="AH83" i="20"/>
  <c r="AI83" i="20" s="1"/>
  <c r="AL82" i="20"/>
  <c r="AM82" i="20" s="1"/>
  <c r="AJ82" i="20"/>
  <c r="AK82" i="20" s="1"/>
  <c r="AI82" i="20"/>
  <c r="AH82" i="20"/>
  <c r="AL81" i="20"/>
  <c r="AM81" i="20" s="1"/>
  <c r="AJ81" i="20"/>
  <c r="AK81" i="20" s="1"/>
  <c r="AH81" i="20"/>
  <c r="AI81" i="20" s="1"/>
  <c r="AM80" i="20"/>
  <c r="AL80" i="20"/>
  <c r="AJ80" i="20"/>
  <c r="AK80" i="20" s="1"/>
  <c r="AH80" i="20"/>
  <c r="AI80" i="20" s="1"/>
  <c r="AL79" i="20"/>
  <c r="AM79" i="20" s="1"/>
  <c r="AK79" i="20"/>
  <c r="AJ79" i="20"/>
  <c r="AH79" i="20"/>
  <c r="AI79" i="20" s="1"/>
  <c r="AL78" i="20"/>
  <c r="AM78" i="20" s="1"/>
  <c r="AJ78" i="20"/>
  <c r="AK78" i="20" s="1"/>
  <c r="AI78" i="20"/>
  <c r="AH78" i="20"/>
  <c r="AL77" i="20"/>
  <c r="AM77" i="20" s="1"/>
  <c r="AJ77" i="20"/>
  <c r="AK77" i="20" s="1"/>
  <c r="AH77" i="20"/>
  <c r="AI77" i="20" s="1"/>
  <c r="AM76" i="20"/>
  <c r="AL76" i="20"/>
  <c r="AJ76" i="20"/>
  <c r="AK76" i="20" s="1"/>
  <c r="AH76" i="20"/>
  <c r="AI76" i="20" s="1"/>
  <c r="AL75" i="20"/>
  <c r="AM75" i="20" s="1"/>
  <c r="AK75" i="20"/>
  <c r="AJ75" i="20"/>
  <c r="AH75" i="20"/>
  <c r="AI75" i="20" s="1"/>
  <c r="AL74" i="20"/>
  <c r="AM74" i="20" s="1"/>
  <c r="AJ74" i="20"/>
  <c r="AK74" i="20" s="1"/>
  <c r="AI74" i="20"/>
  <c r="AH74" i="20"/>
  <c r="AL73" i="20"/>
  <c r="AM73" i="20" s="1"/>
  <c r="AJ73" i="20"/>
  <c r="AK73" i="20" s="1"/>
  <c r="AH73" i="20"/>
  <c r="AI73" i="20" s="1"/>
  <c r="AM72" i="20"/>
  <c r="AL72" i="20"/>
  <c r="AJ72" i="20"/>
  <c r="AK72" i="20" s="1"/>
  <c r="AH72" i="20"/>
  <c r="AI72" i="20" s="1"/>
  <c r="AL71" i="20"/>
  <c r="AM71" i="20" s="1"/>
  <c r="AK71" i="20"/>
  <c r="AJ71" i="20"/>
  <c r="AH71" i="20"/>
  <c r="AI71" i="20" s="1"/>
  <c r="AL70" i="20"/>
  <c r="AM70" i="20" s="1"/>
  <c r="AJ70" i="20"/>
  <c r="AK70" i="20" s="1"/>
  <c r="AI70" i="20"/>
  <c r="AH70" i="20"/>
  <c r="AL69" i="20"/>
  <c r="AM69" i="20" s="1"/>
  <c r="AJ69" i="20"/>
  <c r="AK69" i="20" s="1"/>
  <c r="AH69" i="20"/>
  <c r="AI69" i="20" s="1"/>
  <c r="AM68" i="20"/>
  <c r="AL68" i="20"/>
  <c r="AJ68" i="20"/>
  <c r="AK68" i="20" s="1"/>
  <c r="AH68" i="20"/>
  <c r="AI68" i="20" s="1"/>
  <c r="AL67" i="20"/>
  <c r="AM67" i="20" s="1"/>
  <c r="AK67" i="20"/>
  <c r="AJ67" i="20"/>
  <c r="AH67" i="20"/>
  <c r="AI67" i="20" s="1"/>
  <c r="AL66" i="20"/>
  <c r="AM66" i="20" s="1"/>
  <c r="AJ66" i="20"/>
  <c r="AK66" i="20" s="1"/>
  <c r="AI66" i="20"/>
  <c r="AH66" i="20"/>
  <c r="AL65" i="20"/>
  <c r="AM65" i="20" s="1"/>
  <c r="AJ65" i="20"/>
  <c r="AK65" i="20" s="1"/>
  <c r="AH65" i="20"/>
  <c r="AI65" i="20" s="1"/>
  <c r="AM64" i="20"/>
  <c r="AL64" i="20"/>
  <c r="AJ64" i="20"/>
  <c r="AK64" i="20" s="1"/>
  <c r="AH64" i="20"/>
  <c r="AI64" i="20" s="1"/>
  <c r="AL63" i="20"/>
  <c r="AM63" i="20" s="1"/>
  <c r="AK63" i="20"/>
  <c r="AJ63" i="20"/>
  <c r="AH63" i="20"/>
  <c r="AI63" i="20" s="1"/>
  <c r="AL62" i="20"/>
  <c r="AM62" i="20" s="1"/>
  <c r="AJ62" i="20"/>
  <c r="AK62" i="20" s="1"/>
  <c r="AI62" i="20"/>
  <c r="AH62" i="20"/>
  <c r="AL59" i="20"/>
  <c r="AM59" i="20" s="1"/>
  <c r="AJ59" i="20"/>
  <c r="AK59" i="20" s="1"/>
  <c r="AH59" i="20"/>
  <c r="AI59" i="20" s="1"/>
  <c r="AM58" i="20"/>
  <c r="AL58" i="20"/>
  <c r="AJ58" i="20"/>
  <c r="AK58" i="20" s="1"/>
  <c r="AH58" i="20"/>
  <c r="AI58" i="20" s="1"/>
  <c r="AL57" i="20"/>
  <c r="AM57" i="20" s="1"/>
  <c r="AK57" i="20"/>
  <c r="AJ57" i="20"/>
  <c r="AH57" i="20"/>
  <c r="AI57" i="20" s="1"/>
  <c r="AL56" i="20"/>
  <c r="AM56" i="20" s="1"/>
  <c r="AJ56" i="20"/>
  <c r="AK56" i="20" s="1"/>
  <c r="AI56" i="20"/>
  <c r="AH56" i="20"/>
  <c r="AL55" i="20"/>
  <c r="AM55" i="20" s="1"/>
  <c r="AJ55" i="20"/>
  <c r="AK55" i="20" s="1"/>
  <c r="AH55" i="20"/>
  <c r="AI55" i="20" s="1"/>
  <c r="AM54" i="20"/>
  <c r="AL54" i="20"/>
  <c r="AJ54" i="20"/>
  <c r="AK54" i="20" s="1"/>
  <c r="AH54" i="20"/>
  <c r="AI54" i="20" s="1"/>
  <c r="AL53" i="20"/>
  <c r="AM53" i="20" s="1"/>
  <c r="AK53" i="20"/>
  <c r="AJ53" i="20"/>
  <c r="AH53" i="20"/>
  <c r="AI53" i="20" s="1"/>
  <c r="AL52" i="20"/>
  <c r="AM52" i="20" s="1"/>
  <c r="AJ52" i="20"/>
  <c r="AK52" i="20" s="1"/>
  <c r="AI52" i="20"/>
  <c r="AH52" i="20"/>
  <c r="AL51" i="20"/>
  <c r="AM51" i="20" s="1"/>
  <c r="AJ51" i="20"/>
  <c r="AK51" i="20" s="1"/>
  <c r="AH51" i="20"/>
  <c r="AI51" i="20" s="1"/>
  <c r="AM50" i="20"/>
  <c r="AL50" i="20"/>
  <c r="AJ50" i="20"/>
  <c r="AK50" i="20" s="1"/>
  <c r="AH50" i="20"/>
  <c r="AI50" i="20" s="1"/>
  <c r="AL49" i="20"/>
  <c r="AM49" i="20" s="1"/>
  <c r="AK49" i="20"/>
  <c r="AJ49" i="20"/>
  <c r="AH49" i="20"/>
  <c r="AI49" i="20" s="1"/>
  <c r="AL48" i="20"/>
  <c r="AM48" i="20" s="1"/>
  <c r="AJ48" i="20"/>
  <c r="AK48" i="20" s="1"/>
  <c r="AI48" i="20"/>
  <c r="AH48" i="20"/>
  <c r="AL47" i="20"/>
  <c r="AM47" i="20" s="1"/>
  <c r="AJ47" i="20"/>
  <c r="AK47" i="20" s="1"/>
  <c r="AH47" i="20"/>
  <c r="AI47" i="20" s="1"/>
  <c r="AM46" i="20"/>
  <c r="AL46" i="20"/>
  <c r="AJ46" i="20"/>
  <c r="AK46" i="20" s="1"/>
  <c r="AH46" i="20"/>
  <c r="AI46" i="20" s="1"/>
  <c r="AL45" i="20"/>
  <c r="AM45" i="20" s="1"/>
  <c r="AK45" i="20"/>
  <c r="AJ45" i="20"/>
  <c r="AH45" i="20"/>
  <c r="AI45" i="20" s="1"/>
  <c r="AL44" i="20"/>
  <c r="AM44" i="20" s="1"/>
  <c r="AJ44" i="20"/>
  <c r="AK44" i="20" s="1"/>
  <c r="AI44" i="20"/>
  <c r="AH44" i="20"/>
  <c r="AL43" i="20"/>
  <c r="AM43" i="20" s="1"/>
  <c r="AJ43" i="20"/>
  <c r="AK43" i="20" s="1"/>
  <c r="AH43" i="20"/>
  <c r="AI43" i="20" s="1"/>
  <c r="AM42" i="20"/>
  <c r="AL42" i="20"/>
  <c r="AJ42" i="20"/>
  <c r="AK42" i="20" s="1"/>
  <c r="AH42" i="20"/>
  <c r="AI42" i="20" s="1"/>
  <c r="AL41" i="20"/>
  <c r="AM41" i="20" s="1"/>
  <c r="AK41" i="20"/>
  <c r="AJ41" i="20"/>
  <c r="AH41" i="20"/>
  <c r="AI41" i="20" s="1"/>
  <c r="AL40" i="20"/>
  <c r="AM40" i="20" s="1"/>
  <c r="AJ40" i="20"/>
  <c r="AK40" i="20" s="1"/>
  <c r="AI40" i="20"/>
  <c r="AH40" i="20"/>
  <c r="AL39" i="20"/>
  <c r="AM39" i="20" s="1"/>
  <c r="AJ39" i="20"/>
  <c r="AK39" i="20" s="1"/>
  <c r="AH39" i="20"/>
  <c r="AI39" i="20" s="1"/>
  <c r="AM38" i="20"/>
  <c r="AL38" i="20"/>
  <c r="AJ38" i="20"/>
  <c r="AK38" i="20" s="1"/>
  <c r="AH38" i="20"/>
  <c r="AI38" i="20" s="1"/>
  <c r="AL37" i="20"/>
  <c r="AM37" i="20" s="1"/>
  <c r="AJ37" i="20"/>
  <c r="AK37" i="20" s="1"/>
  <c r="AH37" i="20"/>
  <c r="AI37" i="20" s="1"/>
  <c r="AL36" i="20"/>
  <c r="AM36" i="20" s="1"/>
  <c r="AJ36" i="20"/>
  <c r="AK36" i="20" s="1"/>
  <c r="AH36" i="20"/>
  <c r="AI36" i="20" s="1"/>
  <c r="AL35" i="20"/>
  <c r="AM35" i="20" s="1"/>
  <c r="AJ35" i="20"/>
  <c r="AK35" i="20" s="1"/>
  <c r="AH35" i="20"/>
  <c r="AI35" i="20" s="1"/>
  <c r="AL34" i="20"/>
  <c r="AM34" i="20" s="1"/>
  <c r="AJ34" i="20"/>
  <c r="AK34" i="20" s="1"/>
  <c r="AH34" i="20"/>
  <c r="AI34" i="20" s="1"/>
  <c r="AL33" i="20"/>
  <c r="AM33" i="20" s="1"/>
  <c r="AK33" i="20"/>
  <c r="AJ33" i="20"/>
  <c r="AH33" i="20"/>
  <c r="AI33" i="20" s="1"/>
  <c r="AL30" i="20"/>
  <c r="AM30" i="20" s="1"/>
  <c r="AJ30" i="20"/>
  <c r="AK30" i="20" s="1"/>
  <c r="AI30" i="20"/>
  <c r="AH30" i="20"/>
  <c r="AL29" i="20"/>
  <c r="AM29" i="20" s="1"/>
  <c r="AJ29" i="20"/>
  <c r="AK29" i="20" s="1"/>
  <c r="AH29" i="20"/>
  <c r="AI29" i="20" s="1"/>
  <c r="AL28" i="20"/>
  <c r="AM28" i="20" s="1"/>
  <c r="AJ28" i="20"/>
  <c r="AK28" i="20" s="1"/>
  <c r="AH28" i="20"/>
  <c r="AI28" i="20" s="1"/>
  <c r="AL27" i="20"/>
  <c r="AM27" i="20" s="1"/>
  <c r="AK27" i="20"/>
  <c r="AJ27" i="20"/>
  <c r="AH27" i="20"/>
  <c r="AI27" i="20" s="1"/>
  <c r="AL26" i="20"/>
  <c r="AM26" i="20" s="1"/>
  <c r="AJ26" i="20"/>
  <c r="AK26" i="20" s="1"/>
  <c r="AH26" i="20"/>
  <c r="AI26" i="20" s="1"/>
  <c r="AL25" i="20"/>
  <c r="AM25" i="20" s="1"/>
  <c r="AJ25" i="20"/>
  <c r="AK25" i="20" s="1"/>
  <c r="AH25" i="20"/>
  <c r="AI25" i="20" s="1"/>
  <c r="AL24" i="20"/>
  <c r="AM24" i="20" s="1"/>
  <c r="AJ24" i="20"/>
  <c r="AK24" i="20" s="1"/>
  <c r="AH24" i="20"/>
  <c r="AI24" i="20" s="1"/>
  <c r="AL23" i="20"/>
  <c r="AM23" i="20" s="1"/>
  <c r="AJ23" i="20"/>
  <c r="AK23" i="20" s="1"/>
  <c r="AH23" i="20"/>
  <c r="AI23" i="20" s="1"/>
  <c r="AL22" i="20"/>
  <c r="AM22" i="20" s="1"/>
  <c r="AJ22" i="20"/>
  <c r="AK22" i="20" s="1"/>
  <c r="AH22" i="20"/>
  <c r="AI22" i="20" s="1"/>
  <c r="AL21" i="20"/>
  <c r="AM21" i="20" s="1"/>
  <c r="AJ21" i="20"/>
  <c r="AK21" i="20" s="1"/>
  <c r="AH21" i="20"/>
  <c r="AI21" i="20" s="1"/>
  <c r="AM20" i="20"/>
  <c r="AL20" i="20"/>
  <c r="AJ20" i="20"/>
  <c r="AK20" i="20" s="1"/>
  <c r="AH20" i="20"/>
  <c r="AI20" i="20" s="1"/>
  <c r="AL19" i="20"/>
  <c r="AM19" i="20" s="1"/>
  <c r="AK19" i="20"/>
  <c r="AJ19" i="20"/>
  <c r="AH19" i="20"/>
  <c r="AI19" i="20" s="1"/>
  <c r="AL18" i="20"/>
  <c r="AM18" i="20" s="1"/>
  <c r="AJ18" i="20"/>
  <c r="AK18" i="20" s="1"/>
  <c r="AH18" i="20"/>
  <c r="AI18" i="20" s="1"/>
  <c r="AL17" i="20"/>
  <c r="AM17" i="20" s="1"/>
  <c r="AJ17" i="20"/>
  <c r="AK17" i="20" s="1"/>
  <c r="AH17" i="20"/>
  <c r="AI17" i="20" s="1"/>
  <c r="AM16" i="20"/>
  <c r="AL16" i="20"/>
  <c r="AJ16" i="20"/>
  <c r="AK16" i="20" s="1"/>
  <c r="AH16" i="20"/>
  <c r="AI16" i="20" s="1"/>
  <c r="AL15" i="20"/>
  <c r="AM15" i="20" s="1"/>
  <c r="AJ15" i="20"/>
  <c r="AK15" i="20" s="1"/>
  <c r="AH15" i="20"/>
  <c r="AI15" i="20" s="1"/>
  <c r="AL14" i="20"/>
  <c r="AM14" i="20" s="1"/>
  <c r="AJ14" i="20"/>
  <c r="AK14" i="20" s="1"/>
  <c r="AH14" i="20"/>
  <c r="AI14" i="20" s="1"/>
  <c r="AL13" i="20"/>
  <c r="AM13" i="20" s="1"/>
  <c r="AJ13" i="20"/>
  <c r="AK13" i="20" s="1"/>
  <c r="AH13" i="20"/>
  <c r="AI13" i="20" s="1"/>
  <c r="AL12" i="20"/>
  <c r="AM12" i="20" s="1"/>
  <c r="AJ12" i="20"/>
  <c r="AK12" i="20" s="1"/>
  <c r="AH12" i="20"/>
  <c r="AI12" i="20" s="1"/>
  <c r="AL11" i="20"/>
  <c r="AM11" i="20" s="1"/>
  <c r="AJ11" i="20"/>
  <c r="AK11" i="20" s="1"/>
  <c r="AH11" i="20"/>
  <c r="AI11" i="20" s="1"/>
  <c r="AL10" i="20"/>
  <c r="AM10" i="20" s="1"/>
  <c r="AJ10" i="20"/>
  <c r="AK10" i="20" s="1"/>
  <c r="AI10" i="20"/>
  <c r="AH10" i="20"/>
  <c r="AL9" i="20"/>
  <c r="AM9" i="20" s="1"/>
  <c r="AJ9" i="20"/>
  <c r="AK9" i="20" s="1"/>
  <c r="AH9" i="20"/>
  <c r="AI9" i="20" s="1"/>
  <c r="AM8" i="20"/>
  <c r="AL8" i="20"/>
  <c r="AJ8" i="20"/>
  <c r="AK8" i="20" s="1"/>
  <c r="AH8" i="20"/>
  <c r="AI8" i="20" s="1"/>
  <c r="AL7" i="20"/>
  <c r="AM7" i="20" s="1"/>
  <c r="AJ7" i="20"/>
  <c r="AK7" i="20" s="1"/>
  <c r="AH7" i="20"/>
  <c r="AI7" i="20" s="1"/>
  <c r="AL6" i="20"/>
  <c r="AM6" i="20" s="1"/>
  <c r="AJ6" i="20"/>
  <c r="AK6" i="20" s="1"/>
  <c r="AI6" i="20"/>
  <c r="AH6" i="20"/>
  <c r="AL5" i="20"/>
  <c r="AM5" i="20" s="1"/>
  <c r="AJ5" i="20"/>
  <c r="AK5" i="20" s="1"/>
  <c r="AH5" i="20"/>
  <c r="AI5" i="20" s="1"/>
  <c r="AL4" i="20"/>
  <c r="AM4" i="20" s="1"/>
  <c r="AJ4" i="20"/>
  <c r="AK4" i="20" s="1"/>
  <c r="AH4" i="20"/>
  <c r="AI4" i="20" s="1"/>
  <c r="G44" i="19"/>
  <c r="F44" i="19"/>
  <c r="E44" i="19"/>
  <c r="F43" i="19"/>
  <c r="E43" i="19"/>
  <c r="G43" i="19" s="1"/>
  <c r="F42" i="19"/>
  <c r="G42" i="19" s="1"/>
  <c r="E42" i="19"/>
  <c r="F41" i="19"/>
  <c r="G41" i="19" s="1"/>
  <c r="E41" i="19"/>
  <c r="F40" i="19"/>
  <c r="E40" i="19"/>
  <c r="G40" i="19" s="1"/>
  <c r="G39" i="19"/>
  <c r="F39" i="19"/>
  <c r="E39" i="19"/>
  <c r="F38" i="19"/>
  <c r="E38" i="19"/>
  <c r="G38" i="19" s="1"/>
  <c r="F37" i="19"/>
  <c r="E37" i="19"/>
  <c r="G37" i="19" s="1"/>
  <c r="G36" i="19"/>
  <c r="F36" i="19"/>
  <c r="E36" i="19"/>
  <c r="F35" i="19"/>
  <c r="E35" i="19"/>
  <c r="G35" i="19" s="1"/>
  <c r="F34" i="19"/>
  <c r="G34" i="19" s="1"/>
  <c r="E34" i="19"/>
  <c r="G33" i="19"/>
  <c r="F33" i="19"/>
  <c r="E33" i="19"/>
  <c r="F32" i="19"/>
  <c r="E32" i="19"/>
  <c r="G32" i="19" s="1"/>
  <c r="G31" i="19"/>
  <c r="F31" i="19"/>
  <c r="E31" i="19"/>
  <c r="F30" i="19"/>
  <c r="E30" i="19"/>
  <c r="G30" i="19" s="1"/>
  <c r="F29" i="19"/>
  <c r="E29" i="19"/>
  <c r="G29" i="19" s="1"/>
  <c r="G28" i="19"/>
  <c r="F28" i="19"/>
  <c r="E28" i="19"/>
  <c r="F27" i="19"/>
  <c r="E27" i="19"/>
  <c r="G27" i="19" s="1"/>
  <c r="F26" i="19"/>
  <c r="G26" i="19" s="1"/>
  <c r="E26" i="19"/>
  <c r="G25" i="19"/>
  <c r="F25" i="19"/>
  <c r="E25" i="19"/>
  <c r="F24" i="19"/>
  <c r="E24" i="19"/>
  <c r="G24" i="19" s="1"/>
  <c r="G23" i="19"/>
  <c r="F23" i="19"/>
  <c r="E23" i="19"/>
  <c r="F22" i="19"/>
  <c r="E22" i="19"/>
  <c r="G22" i="19" s="1"/>
  <c r="F21" i="19"/>
  <c r="E21" i="19"/>
  <c r="G21" i="19" s="1"/>
  <c r="G20" i="19"/>
  <c r="F20" i="19"/>
  <c r="E20" i="19"/>
  <c r="F19" i="19"/>
  <c r="E19" i="19"/>
  <c r="G19" i="19" s="1"/>
  <c r="F18" i="19"/>
  <c r="G18" i="19" s="1"/>
  <c r="E18" i="19"/>
  <c r="G17" i="19"/>
  <c r="F17" i="19"/>
  <c r="E17" i="19"/>
  <c r="E16" i="19"/>
  <c r="D16" i="19"/>
  <c r="F16" i="19" s="1"/>
  <c r="G15" i="19"/>
  <c r="F15" i="19"/>
  <c r="E15" i="19"/>
  <c r="F14" i="19"/>
  <c r="E14" i="19"/>
  <c r="G14" i="19" s="1"/>
  <c r="F13" i="19"/>
  <c r="G13" i="19" s="1"/>
  <c r="E13" i="19"/>
  <c r="G12" i="19"/>
  <c r="F12" i="19"/>
  <c r="E12" i="19"/>
  <c r="F11" i="19"/>
  <c r="E11" i="19"/>
  <c r="G11" i="19" s="1"/>
  <c r="G10" i="19"/>
  <c r="F10" i="19"/>
  <c r="E10" i="19"/>
  <c r="F9" i="19"/>
  <c r="E9" i="19"/>
  <c r="G9" i="19" s="1"/>
  <c r="F8" i="19"/>
  <c r="E8" i="19"/>
  <c r="G8" i="19" s="1"/>
  <c r="G7" i="19"/>
  <c r="F7" i="19"/>
  <c r="E7" i="19"/>
  <c r="F6" i="19"/>
  <c r="E6" i="19"/>
  <c r="G6" i="19" s="1"/>
  <c r="F5" i="19"/>
  <c r="G5" i="19" s="1"/>
  <c r="E5" i="19"/>
  <c r="G4" i="19"/>
  <c r="F4" i="19"/>
  <c r="E4" i="19"/>
  <c r="F3" i="19"/>
  <c r="E3" i="19"/>
  <c r="G3" i="19" s="1"/>
  <c r="L48" i="18"/>
  <c r="D48" i="18"/>
  <c r="H47" i="18"/>
  <c r="H45" i="18"/>
  <c r="S44" i="18"/>
  <c r="T44" i="18" s="1"/>
  <c r="R44" i="18"/>
  <c r="Q44" i="18"/>
  <c r="O44" i="18"/>
  <c r="P44" i="18" s="1"/>
  <c r="S43" i="18"/>
  <c r="T43" i="18" s="1"/>
  <c r="Q43" i="18"/>
  <c r="R43" i="18" s="1"/>
  <c r="P43" i="18"/>
  <c r="O43" i="18"/>
  <c r="S42" i="18"/>
  <c r="T42" i="18" s="1"/>
  <c r="Q42" i="18"/>
  <c r="R42" i="18" s="1"/>
  <c r="O42" i="18"/>
  <c r="P42" i="18" s="1"/>
  <c r="T41" i="18"/>
  <c r="S41" i="18"/>
  <c r="Q41" i="18"/>
  <c r="R41" i="18" s="1"/>
  <c r="O41" i="18"/>
  <c r="P41" i="18" s="1"/>
  <c r="S40" i="18"/>
  <c r="T40" i="18" s="1"/>
  <c r="R40" i="18"/>
  <c r="Q40" i="18"/>
  <c r="O40" i="18"/>
  <c r="P40" i="18" s="1"/>
  <c r="S39" i="18"/>
  <c r="T39" i="18" s="1"/>
  <c r="Q39" i="18"/>
  <c r="R39" i="18" s="1"/>
  <c r="P39" i="18"/>
  <c r="O39" i="18"/>
  <c r="S38" i="18"/>
  <c r="T38" i="18" s="1"/>
  <c r="Q38" i="18"/>
  <c r="R38" i="18" s="1"/>
  <c r="O38" i="18"/>
  <c r="P38" i="18" s="1"/>
  <c r="O37" i="18"/>
  <c r="P37" i="18" s="1"/>
  <c r="N37" i="18"/>
  <c r="M37" i="18"/>
  <c r="L37" i="18"/>
  <c r="K37" i="18"/>
  <c r="J37" i="18"/>
  <c r="I37" i="18"/>
  <c r="Q37" i="18" s="1"/>
  <c r="R37" i="18" s="1"/>
  <c r="H37" i="18"/>
  <c r="G37" i="18"/>
  <c r="F37" i="18"/>
  <c r="E37" i="18"/>
  <c r="D37" i="18"/>
  <c r="S37" i="18" s="1"/>
  <c r="T37" i="18" s="1"/>
  <c r="C37" i="18"/>
  <c r="S36" i="18"/>
  <c r="T36" i="18" s="1"/>
  <c r="Q36" i="18"/>
  <c r="R36" i="18" s="1"/>
  <c r="O36" i="18"/>
  <c r="P36" i="18" s="1"/>
  <c r="T35" i="18"/>
  <c r="S35" i="18"/>
  <c r="Q35" i="18"/>
  <c r="R35" i="18" s="1"/>
  <c r="O35" i="18"/>
  <c r="P35" i="18" s="1"/>
  <c r="S34" i="18"/>
  <c r="T34" i="18" s="1"/>
  <c r="R34" i="18"/>
  <c r="Q34" i="18"/>
  <c r="O34" i="18"/>
  <c r="P34" i="18" s="1"/>
  <c r="S33" i="18"/>
  <c r="T33" i="18" s="1"/>
  <c r="Q33" i="18"/>
  <c r="R33" i="18" s="1"/>
  <c r="P33" i="18"/>
  <c r="O33" i="18"/>
  <c r="S32" i="18"/>
  <c r="T32" i="18" s="1"/>
  <c r="Q32" i="18"/>
  <c r="R32" i="18" s="1"/>
  <c r="O32" i="18"/>
  <c r="P32" i="18" s="1"/>
  <c r="O31" i="18"/>
  <c r="P31" i="18" s="1"/>
  <c r="N31" i="18"/>
  <c r="M31" i="18"/>
  <c r="L31" i="18"/>
  <c r="L29" i="18" s="1"/>
  <c r="K31" i="18"/>
  <c r="J31" i="18"/>
  <c r="I31" i="18"/>
  <c r="Q31" i="18" s="1"/>
  <c r="R31" i="18" s="1"/>
  <c r="H31" i="18"/>
  <c r="G31" i="18"/>
  <c r="F31" i="18"/>
  <c r="E31" i="18"/>
  <c r="D31" i="18"/>
  <c r="S31" i="18" s="1"/>
  <c r="T31" i="18" s="1"/>
  <c r="C31" i="18"/>
  <c r="S30" i="18"/>
  <c r="T30" i="18" s="1"/>
  <c r="Q30" i="18"/>
  <c r="R30" i="18" s="1"/>
  <c r="O30" i="18"/>
  <c r="P30" i="18" s="1"/>
  <c r="O29" i="18"/>
  <c r="P29" i="18" s="1"/>
  <c r="N29" i="18"/>
  <c r="M29" i="18"/>
  <c r="K29" i="18"/>
  <c r="J29" i="18"/>
  <c r="I29" i="18"/>
  <c r="Q29" i="18" s="1"/>
  <c r="R29" i="18" s="1"/>
  <c r="H29" i="18"/>
  <c r="G29" i="18"/>
  <c r="F29" i="18"/>
  <c r="E29" i="18"/>
  <c r="C29" i="18"/>
  <c r="S28" i="18"/>
  <c r="T28" i="18" s="1"/>
  <c r="Q28" i="18"/>
  <c r="R28" i="18" s="1"/>
  <c r="O28" i="18"/>
  <c r="P28" i="18" s="1"/>
  <c r="T27" i="18"/>
  <c r="S27" i="18"/>
  <c r="Q27" i="18"/>
  <c r="R27" i="18" s="1"/>
  <c r="O27" i="18"/>
  <c r="P27" i="18" s="1"/>
  <c r="S26" i="18"/>
  <c r="T26" i="18" s="1"/>
  <c r="R26" i="18"/>
  <c r="Q26" i="18"/>
  <c r="O26" i="18"/>
  <c r="P26" i="18" s="1"/>
  <c r="S25" i="18"/>
  <c r="T25" i="18" s="1"/>
  <c r="Q25" i="18"/>
  <c r="R25" i="18" s="1"/>
  <c r="P25" i="18"/>
  <c r="O25" i="18"/>
  <c r="N24" i="18"/>
  <c r="O24" i="18" s="1"/>
  <c r="P24" i="18" s="1"/>
  <c r="M24" i="18"/>
  <c r="L24" i="18"/>
  <c r="K24" i="18"/>
  <c r="J24" i="18"/>
  <c r="I24" i="18"/>
  <c r="H24" i="18"/>
  <c r="G24" i="18"/>
  <c r="F24" i="18"/>
  <c r="E24" i="18"/>
  <c r="D24" i="18"/>
  <c r="C24" i="18"/>
  <c r="S23" i="18"/>
  <c r="T23" i="18" s="1"/>
  <c r="Q23" i="18"/>
  <c r="R23" i="18" s="1"/>
  <c r="P23" i="18"/>
  <c r="O23" i="18"/>
  <c r="S22" i="18"/>
  <c r="T22" i="18" s="1"/>
  <c r="Q22" i="18"/>
  <c r="R22" i="18" s="1"/>
  <c r="O22" i="18"/>
  <c r="P22" i="18" s="1"/>
  <c r="O21" i="18"/>
  <c r="P21" i="18" s="1"/>
  <c r="N21" i="18"/>
  <c r="M21" i="18"/>
  <c r="M20" i="18" s="1"/>
  <c r="L21" i="18"/>
  <c r="K21" i="18"/>
  <c r="K20" i="18" s="1"/>
  <c r="J21" i="18"/>
  <c r="I21" i="18"/>
  <c r="Q21" i="18" s="1"/>
  <c r="R21" i="18" s="1"/>
  <c r="H21" i="18"/>
  <c r="G21" i="18"/>
  <c r="G20" i="18" s="1"/>
  <c r="F21" i="18"/>
  <c r="E21" i="18"/>
  <c r="E20" i="18" s="1"/>
  <c r="D21" i="18"/>
  <c r="S21" i="18" s="1"/>
  <c r="T21" i="18" s="1"/>
  <c r="C21" i="18"/>
  <c r="C20" i="18" s="1"/>
  <c r="N20" i="18"/>
  <c r="N5" i="18" s="1"/>
  <c r="J20" i="18"/>
  <c r="I20" i="18"/>
  <c r="H20" i="18"/>
  <c r="F20" i="18"/>
  <c r="F5" i="18" s="1"/>
  <c r="F45" i="18" s="1"/>
  <c r="S19" i="18"/>
  <c r="T19" i="18" s="1"/>
  <c r="Q19" i="18"/>
  <c r="R19" i="18" s="1"/>
  <c r="P19" i="18"/>
  <c r="O19" i="18"/>
  <c r="S18" i="18"/>
  <c r="T18" i="18" s="1"/>
  <c r="Q18" i="18"/>
  <c r="R18" i="18" s="1"/>
  <c r="O18" i="18"/>
  <c r="P18" i="18" s="1"/>
  <c r="T17" i="18"/>
  <c r="S17" i="18"/>
  <c r="Q17" i="18"/>
  <c r="R17" i="18" s="1"/>
  <c r="O17" i="18"/>
  <c r="P17" i="18" s="1"/>
  <c r="S16" i="18"/>
  <c r="T16" i="18" s="1"/>
  <c r="R16" i="18"/>
  <c r="Q16" i="18"/>
  <c r="O16" i="18"/>
  <c r="P16" i="18" s="1"/>
  <c r="S15" i="18"/>
  <c r="T15" i="18" s="1"/>
  <c r="Q15" i="18"/>
  <c r="R15" i="18" s="1"/>
  <c r="P15" i="18"/>
  <c r="O15" i="18"/>
  <c r="S14" i="18"/>
  <c r="T14" i="18" s="1"/>
  <c r="Q14" i="18"/>
  <c r="R14" i="18" s="1"/>
  <c r="O14" i="18"/>
  <c r="P14" i="18" s="1"/>
  <c r="T13" i="18"/>
  <c r="S13" i="18"/>
  <c r="Q13" i="18"/>
  <c r="R13" i="18" s="1"/>
  <c r="O13" i="18"/>
  <c r="P13" i="18" s="1"/>
  <c r="S12" i="18"/>
  <c r="T12" i="18" s="1"/>
  <c r="R12" i="18"/>
  <c r="Q12" i="18"/>
  <c r="O12" i="18"/>
  <c r="P12" i="18" s="1"/>
  <c r="S11" i="18"/>
  <c r="T11" i="18" s="1"/>
  <c r="Q11" i="18"/>
  <c r="R11" i="18" s="1"/>
  <c r="P11" i="18"/>
  <c r="O11" i="18"/>
  <c r="S10" i="18"/>
  <c r="T10" i="18" s="1"/>
  <c r="Q10" i="18"/>
  <c r="R10" i="18" s="1"/>
  <c r="O10" i="18"/>
  <c r="P10" i="18" s="1"/>
  <c r="N9" i="18"/>
  <c r="M9" i="18"/>
  <c r="O9" i="18" s="1"/>
  <c r="P9" i="18" s="1"/>
  <c r="L9" i="18"/>
  <c r="K9" i="18"/>
  <c r="J9" i="18"/>
  <c r="I9" i="18"/>
  <c r="Q9" i="18" s="1"/>
  <c r="R9" i="18" s="1"/>
  <c r="H9" i="18"/>
  <c r="G9" i="18"/>
  <c r="F9" i="18"/>
  <c r="E9" i="18"/>
  <c r="D9" i="18"/>
  <c r="S9" i="18" s="1"/>
  <c r="T9" i="18" s="1"/>
  <c r="C9" i="18"/>
  <c r="S8" i="18"/>
  <c r="T8" i="18" s="1"/>
  <c r="Q8" i="18"/>
  <c r="R8" i="18" s="1"/>
  <c r="O8" i="18"/>
  <c r="P8" i="18" s="1"/>
  <c r="T7" i="18"/>
  <c r="S7" i="18"/>
  <c r="Q7" i="18"/>
  <c r="R7" i="18" s="1"/>
  <c r="O7" i="18"/>
  <c r="P7" i="18" s="1"/>
  <c r="S6" i="18"/>
  <c r="T6" i="18" s="1"/>
  <c r="N6" i="18"/>
  <c r="N48" i="18" s="1"/>
  <c r="M6" i="18"/>
  <c r="M48" i="18" s="1"/>
  <c r="L6" i="18"/>
  <c r="K6" i="18"/>
  <c r="K48" i="18" s="1"/>
  <c r="J6" i="18"/>
  <c r="J48" i="18" s="1"/>
  <c r="I6" i="18"/>
  <c r="Q6" i="18" s="1"/>
  <c r="R6" i="18" s="1"/>
  <c r="H6" i="18"/>
  <c r="H48" i="18" s="1"/>
  <c r="G6" i="18"/>
  <c r="G48" i="18" s="1"/>
  <c r="F6" i="18"/>
  <c r="F48" i="18" s="1"/>
  <c r="E6" i="18"/>
  <c r="E48" i="18" s="1"/>
  <c r="D6" i="18"/>
  <c r="C6" i="18"/>
  <c r="C48" i="18" s="1"/>
  <c r="H5" i="18"/>
  <c r="S4" i="18"/>
  <c r="T4" i="18" s="1"/>
  <c r="Q4" i="18"/>
  <c r="R4" i="18" s="1"/>
  <c r="O4" i="18"/>
  <c r="P4" i="18" s="1"/>
  <c r="T3" i="18"/>
  <c r="S3" i="18"/>
  <c r="Q3" i="18"/>
  <c r="R3" i="18" s="1"/>
  <c r="O3" i="18"/>
  <c r="P3" i="18" s="1"/>
  <c r="G16" i="19" l="1"/>
  <c r="I47" i="18"/>
  <c r="N45" i="18"/>
  <c r="Q5" i="18"/>
  <c r="R5" i="18" s="1"/>
  <c r="L20" i="18"/>
  <c r="G5" i="18"/>
  <c r="G45" i="18" s="1"/>
  <c r="J47" i="18"/>
  <c r="E5" i="18"/>
  <c r="E45" i="18" s="1"/>
  <c r="M5" i="18"/>
  <c r="M45" i="18" s="1"/>
  <c r="Q20" i="18"/>
  <c r="R20" i="18" s="1"/>
  <c r="Q24" i="18"/>
  <c r="R24" i="18" s="1"/>
  <c r="H46" i="18"/>
  <c r="I5" i="18"/>
  <c r="I45" i="18" s="1"/>
  <c r="O6" i="18"/>
  <c r="P6" i="18" s="1"/>
  <c r="I46" i="18"/>
  <c r="I48" i="18"/>
  <c r="S24" i="18"/>
  <c r="T24" i="18" s="1"/>
  <c r="J5" i="18"/>
  <c r="J45" i="18" s="1"/>
  <c r="D20" i="18"/>
  <c r="F47" i="18"/>
  <c r="N47" i="18"/>
  <c r="D29" i="18"/>
  <c r="S29" i="18" s="1"/>
  <c r="T29" i="18" s="1"/>
  <c r="C5" i="18"/>
  <c r="C45" i="18" s="1"/>
  <c r="K5" i="18"/>
  <c r="K45" i="18" s="1"/>
  <c r="C46" i="18"/>
  <c r="K46" i="18"/>
  <c r="O20" i="18"/>
  <c r="P20" i="18" s="1"/>
  <c r="E46" i="18"/>
  <c r="M46" i="18"/>
  <c r="F46" i="18"/>
  <c r="N46" i="18"/>
  <c r="D5" i="18" l="1"/>
  <c r="D47" i="18" s="1"/>
  <c r="S20" i="18"/>
  <c r="T20" i="18" s="1"/>
  <c r="L5" i="18"/>
  <c r="L47" i="18"/>
  <c r="M47" i="18"/>
  <c r="K47" i="18"/>
  <c r="G47" i="18"/>
  <c r="C47" i="18"/>
  <c r="G46" i="18"/>
  <c r="J46" i="18"/>
  <c r="E47" i="18"/>
  <c r="O5" i="18"/>
  <c r="P5" i="18" s="1"/>
  <c r="D46" i="18" l="1"/>
  <c r="D45" i="18"/>
  <c r="S5" i="18"/>
  <c r="T5" i="18" s="1"/>
  <c r="L45" i="18"/>
  <c r="L46" i="18"/>
  <c r="AG246" i="8" l="1"/>
  <c r="AF246" i="8"/>
  <c r="AE246" i="8"/>
  <c r="AD246" i="8"/>
  <c r="AC246" i="8"/>
  <c r="AB246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AG245" i="8"/>
  <c r="AF245" i="8"/>
  <c r="AE245" i="8"/>
  <c r="AD245" i="8"/>
  <c r="AC245" i="8"/>
  <c r="AB245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AG244" i="8"/>
  <c r="AF244" i="8"/>
  <c r="AE244" i="8"/>
  <c r="AD244" i="8"/>
  <c r="AC244" i="8"/>
  <c r="AB244" i="8"/>
  <c r="AA244" i="8"/>
  <c r="Z244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AG243" i="8"/>
  <c r="AF243" i="8"/>
  <c r="AE243" i="8"/>
  <c r="AD243" i="8"/>
  <c r="AC243" i="8"/>
  <c r="AB243" i="8"/>
  <c r="AA243" i="8"/>
  <c r="Z243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AG197" i="8"/>
  <c r="AF197" i="8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AG196" i="8"/>
  <c r="AF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AG195" i="8"/>
  <c r="AF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C50" i="8"/>
  <c r="C49" i="8"/>
  <c r="C48" i="8"/>
  <c r="C47" i="8"/>
  <c r="V6" i="8" l="1"/>
  <c r="C235" i="8" l="1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E186" i="8"/>
  <c r="AF186" i="8"/>
  <c r="AG186" i="8"/>
  <c r="C186" i="8"/>
  <c r="J39" i="8"/>
  <c r="C39" i="8"/>
  <c r="C137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AD88" i="8"/>
  <c r="AE88" i="8"/>
  <c r="AF88" i="8"/>
  <c r="AG88" i="8"/>
  <c r="D88" i="8"/>
  <c r="D25" i="8"/>
  <c r="D22" i="8"/>
  <c r="D30" i="8"/>
  <c r="D39" i="8"/>
  <c r="E39" i="8"/>
  <c r="F39" i="8"/>
  <c r="G39" i="8"/>
  <c r="H39" i="8"/>
  <c r="I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AB137" i="8"/>
  <c r="AC137" i="8"/>
  <c r="AD137" i="8"/>
  <c r="AE137" i="8"/>
  <c r="AF137" i="8"/>
  <c r="AG137" i="8"/>
  <c r="D21" i="8" l="1"/>
  <c r="AH11" i="8"/>
  <c r="AI11" i="8"/>
  <c r="AJ11" i="8"/>
  <c r="AK11" i="8" s="1"/>
  <c r="AL11" i="8"/>
  <c r="AM11" i="8"/>
  <c r="AH218" i="8"/>
  <c r="AI218" i="8"/>
  <c r="AJ218" i="8"/>
  <c r="AK218" i="8"/>
  <c r="AL218" i="8"/>
  <c r="AM218" i="8" s="1"/>
  <c r="AH219" i="8"/>
  <c r="AI219" i="8"/>
  <c r="AJ219" i="8"/>
  <c r="AK219" i="8"/>
  <c r="AL219" i="8"/>
  <c r="AM219" i="8"/>
  <c r="AH220" i="8"/>
  <c r="AI220" i="8" s="1"/>
  <c r="AJ220" i="8"/>
  <c r="AK220" i="8"/>
  <c r="AL220" i="8"/>
  <c r="AM220" i="8"/>
  <c r="AH221" i="8"/>
  <c r="AI221" i="8"/>
  <c r="AJ221" i="8"/>
  <c r="AK221" i="8" s="1"/>
  <c r="AL221" i="8"/>
  <c r="AM221" i="8"/>
  <c r="AH222" i="8"/>
  <c r="AI222" i="8"/>
  <c r="AJ222" i="8"/>
  <c r="AK222" i="8"/>
  <c r="AL222" i="8"/>
  <c r="AM222" i="8" s="1"/>
  <c r="AH223" i="8"/>
  <c r="AI223" i="8"/>
  <c r="AJ223" i="8"/>
  <c r="AK223" i="8"/>
  <c r="AL223" i="8"/>
  <c r="AM223" i="8" s="1"/>
  <c r="AH224" i="8"/>
  <c r="AI224" i="8" s="1"/>
  <c r="AJ224" i="8"/>
  <c r="AK224" i="8"/>
  <c r="AL224" i="8"/>
  <c r="AM224" i="8"/>
  <c r="AH225" i="8"/>
  <c r="AI225" i="8"/>
  <c r="AJ225" i="8"/>
  <c r="AK225" i="8" s="1"/>
  <c r="AL225" i="8"/>
  <c r="AM225" i="8"/>
  <c r="AH227" i="8"/>
  <c r="AI227" i="8"/>
  <c r="AJ227" i="8"/>
  <c r="AK227" i="8"/>
  <c r="AL227" i="8"/>
  <c r="AM227" i="8"/>
  <c r="AH228" i="8"/>
  <c r="AI228" i="8" s="1"/>
  <c r="AJ228" i="8"/>
  <c r="AK228" i="8"/>
  <c r="AL228" i="8"/>
  <c r="AM228" i="8"/>
  <c r="AH230" i="8"/>
  <c r="AI230" i="8"/>
  <c r="AJ230" i="8"/>
  <c r="AK230" i="8"/>
  <c r="AL230" i="8"/>
  <c r="AM230" i="8" s="1"/>
  <c r="AH231" i="8"/>
  <c r="AI231" i="8"/>
  <c r="AJ231" i="8"/>
  <c r="AK231" i="8"/>
  <c r="AL231" i="8"/>
  <c r="AM231" i="8"/>
  <c r="AH232" i="8"/>
  <c r="AI232" i="8" s="1"/>
  <c r="AJ232" i="8"/>
  <c r="AK232" i="8"/>
  <c r="AL232" i="8"/>
  <c r="AM232" i="8"/>
  <c r="AH233" i="8"/>
  <c r="AI233" i="8"/>
  <c r="AJ233" i="8"/>
  <c r="AK233" i="8" s="1"/>
  <c r="AL233" i="8"/>
  <c r="AM233" i="8"/>
  <c r="AH234" i="8"/>
  <c r="AI234" i="8"/>
  <c r="AJ234" i="8"/>
  <c r="AK234" i="8"/>
  <c r="AL234" i="8"/>
  <c r="AM234" i="8" s="1"/>
  <c r="AH236" i="8"/>
  <c r="AI236" i="8" s="1"/>
  <c r="AJ236" i="8"/>
  <c r="AK236" i="8"/>
  <c r="AL236" i="8"/>
  <c r="AM236" i="8"/>
  <c r="AH237" i="8"/>
  <c r="AI237" i="8"/>
  <c r="AJ237" i="8"/>
  <c r="AK237" i="8" s="1"/>
  <c r="AL237" i="8"/>
  <c r="AM237" i="8"/>
  <c r="AH238" i="8"/>
  <c r="AI238" i="8"/>
  <c r="AJ238" i="8"/>
  <c r="AK238" i="8"/>
  <c r="AL238" i="8"/>
  <c r="AM238" i="8" s="1"/>
  <c r="AH239" i="8"/>
  <c r="AI239" i="8"/>
  <c r="AJ239" i="8"/>
  <c r="AK239" i="8"/>
  <c r="AL239" i="8"/>
  <c r="AM239" i="8"/>
  <c r="AH240" i="8"/>
  <c r="AI240" i="8" s="1"/>
  <c r="AJ240" i="8"/>
  <c r="AK240" i="8"/>
  <c r="AL240" i="8"/>
  <c r="AM240" i="8"/>
  <c r="AH241" i="8"/>
  <c r="AI241" i="8"/>
  <c r="AJ241" i="8"/>
  <c r="AK241" i="8" s="1"/>
  <c r="AL241" i="8"/>
  <c r="AM241" i="8"/>
  <c r="AH242" i="8"/>
  <c r="AI242" i="8"/>
  <c r="AJ242" i="8"/>
  <c r="AK242" i="8"/>
  <c r="AL242" i="8"/>
  <c r="AM242" i="8" s="1"/>
  <c r="AH207" i="8"/>
  <c r="AI207" i="8"/>
  <c r="AJ207" i="8"/>
  <c r="AK207" i="8" s="1"/>
  <c r="AL207" i="8"/>
  <c r="AM207" i="8"/>
  <c r="AH169" i="8"/>
  <c r="AI169" i="8" s="1"/>
  <c r="AJ169" i="8"/>
  <c r="AK169" i="8" s="1"/>
  <c r="AL169" i="8"/>
  <c r="AM169" i="8" s="1"/>
  <c r="AH170" i="8"/>
  <c r="AI170" i="8" s="1"/>
  <c r="AJ170" i="8"/>
  <c r="AK170" i="8" s="1"/>
  <c r="AL170" i="8"/>
  <c r="AM170" i="8" s="1"/>
  <c r="AH171" i="8"/>
  <c r="AI171" i="8" s="1"/>
  <c r="AJ171" i="8"/>
  <c r="AK171" i="8" s="1"/>
  <c r="AL171" i="8"/>
  <c r="AM171" i="8" s="1"/>
  <c r="AH172" i="8"/>
  <c r="AI172" i="8" s="1"/>
  <c r="AJ172" i="8"/>
  <c r="AK172" i="8" s="1"/>
  <c r="AL172" i="8"/>
  <c r="AM172" i="8" s="1"/>
  <c r="AH173" i="8"/>
  <c r="AI173" i="8" s="1"/>
  <c r="AJ173" i="8"/>
  <c r="AK173" i="8" s="1"/>
  <c r="AL173" i="8"/>
  <c r="AM173" i="8" s="1"/>
  <c r="AH174" i="8"/>
  <c r="AI174" i="8"/>
  <c r="AJ174" i="8"/>
  <c r="AK174" i="8"/>
  <c r="AL174" i="8"/>
  <c r="AM174" i="8" s="1"/>
  <c r="AH175" i="8"/>
  <c r="AI175" i="8" s="1"/>
  <c r="AJ175" i="8"/>
  <c r="AK175" i="8" s="1"/>
  <c r="AL175" i="8"/>
  <c r="AM175" i="8" s="1"/>
  <c r="AH176" i="8"/>
  <c r="AI176" i="8" s="1"/>
  <c r="AJ176" i="8"/>
  <c r="AK176" i="8" s="1"/>
  <c r="AL176" i="8"/>
  <c r="AM176" i="8" s="1"/>
  <c r="AH177" i="8"/>
  <c r="AI177" i="8" s="1"/>
  <c r="AJ177" i="8"/>
  <c r="AK177" i="8" s="1"/>
  <c r="AL177" i="8"/>
  <c r="AM177" i="8" s="1"/>
  <c r="AH178" i="8"/>
  <c r="AI178" i="8" s="1"/>
  <c r="AJ178" i="8"/>
  <c r="AK178" i="8" s="1"/>
  <c r="AL178" i="8"/>
  <c r="AM178" i="8" s="1"/>
  <c r="AH179" i="8"/>
  <c r="AI179" i="8" s="1"/>
  <c r="AJ179" i="8"/>
  <c r="AK179" i="8" s="1"/>
  <c r="AL179" i="8"/>
  <c r="AM179" i="8" s="1"/>
  <c r="AH181" i="8"/>
  <c r="AI181" i="8" s="1"/>
  <c r="AJ181" i="8"/>
  <c r="AK181" i="8" s="1"/>
  <c r="AL181" i="8"/>
  <c r="AM181" i="8" s="1"/>
  <c r="AH182" i="8"/>
  <c r="AI182" i="8" s="1"/>
  <c r="AJ182" i="8"/>
  <c r="AK182" i="8" s="1"/>
  <c r="AL182" i="8"/>
  <c r="AM182" i="8" s="1"/>
  <c r="AH183" i="8"/>
  <c r="AI183" i="8" s="1"/>
  <c r="AJ183" i="8"/>
  <c r="AK183" i="8" s="1"/>
  <c r="AL183" i="8"/>
  <c r="AM183" i="8" s="1"/>
  <c r="AH184" i="8"/>
  <c r="AI184" i="8" s="1"/>
  <c r="AJ184" i="8"/>
  <c r="AK184" i="8" s="1"/>
  <c r="AL184" i="8"/>
  <c r="AM184" i="8" s="1"/>
  <c r="AH185" i="8"/>
  <c r="AI185" i="8" s="1"/>
  <c r="AJ185" i="8"/>
  <c r="AK185" i="8" s="1"/>
  <c r="AL185" i="8"/>
  <c r="AM185" i="8" s="1"/>
  <c r="AJ186" i="8"/>
  <c r="AK186" i="8" s="1"/>
  <c r="AL186" i="8"/>
  <c r="AM186" i="8" s="1"/>
  <c r="AH187" i="8"/>
  <c r="AJ187" i="8"/>
  <c r="AK187" i="8" s="1"/>
  <c r="AL187" i="8"/>
  <c r="AM187" i="8" s="1"/>
  <c r="AH188" i="8"/>
  <c r="AI188" i="8" s="1"/>
  <c r="AJ188" i="8"/>
  <c r="AK188" i="8" s="1"/>
  <c r="AL188" i="8"/>
  <c r="AM188" i="8" s="1"/>
  <c r="AH189" i="8"/>
  <c r="AI189" i="8" s="1"/>
  <c r="AJ189" i="8"/>
  <c r="AK189" i="8" s="1"/>
  <c r="AL189" i="8"/>
  <c r="AM189" i="8" s="1"/>
  <c r="AH190" i="8"/>
  <c r="AI190" i="8" s="1"/>
  <c r="AJ190" i="8"/>
  <c r="AK190" i="8" s="1"/>
  <c r="AL190" i="8"/>
  <c r="AM190" i="8" s="1"/>
  <c r="AH191" i="8"/>
  <c r="AI191" i="8" s="1"/>
  <c r="AJ191" i="8"/>
  <c r="AK191" i="8" s="1"/>
  <c r="AL191" i="8"/>
  <c r="AM191" i="8" s="1"/>
  <c r="AH192" i="8"/>
  <c r="AI192" i="8" s="1"/>
  <c r="AJ192" i="8"/>
  <c r="AK192" i="8" s="1"/>
  <c r="AL192" i="8"/>
  <c r="AM192" i="8" s="1"/>
  <c r="AH193" i="8"/>
  <c r="AI193" i="8" s="1"/>
  <c r="AJ193" i="8"/>
  <c r="AK193" i="8" s="1"/>
  <c r="AL193" i="8"/>
  <c r="AM193" i="8" s="1"/>
  <c r="AH158" i="8"/>
  <c r="AI158" i="8"/>
  <c r="AJ158" i="8"/>
  <c r="AK158" i="8" s="1"/>
  <c r="AL158" i="8"/>
  <c r="AM158" i="8" s="1"/>
  <c r="AH120" i="8"/>
  <c r="AI120" i="8" s="1"/>
  <c r="AJ120" i="8"/>
  <c r="AK120" i="8" s="1"/>
  <c r="AL120" i="8"/>
  <c r="AM120" i="8" s="1"/>
  <c r="AH121" i="8"/>
  <c r="AI121" i="8" s="1"/>
  <c r="AJ121" i="8"/>
  <c r="AK121" i="8" s="1"/>
  <c r="AL121" i="8"/>
  <c r="AM121" i="8" s="1"/>
  <c r="AH122" i="8"/>
  <c r="AI122" i="8" s="1"/>
  <c r="AJ122" i="8"/>
  <c r="AK122" i="8" s="1"/>
  <c r="AL122" i="8"/>
  <c r="AM122" i="8" s="1"/>
  <c r="AH123" i="8"/>
  <c r="AI123" i="8" s="1"/>
  <c r="AJ123" i="8"/>
  <c r="AK123" i="8" s="1"/>
  <c r="AL123" i="8"/>
  <c r="AM123" i="8" s="1"/>
  <c r="AH124" i="8"/>
  <c r="AI124" i="8" s="1"/>
  <c r="AJ124" i="8"/>
  <c r="AK124" i="8" s="1"/>
  <c r="AL124" i="8"/>
  <c r="AM124" i="8" s="1"/>
  <c r="AH125" i="8"/>
  <c r="AI125" i="8" s="1"/>
  <c r="AJ125" i="8"/>
  <c r="AK125" i="8" s="1"/>
  <c r="AL125" i="8"/>
  <c r="AM125" i="8" s="1"/>
  <c r="AH126" i="8"/>
  <c r="AI126" i="8" s="1"/>
  <c r="AJ126" i="8"/>
  <c r="AK126" i="8" s="1"/>
  <c r="AL126" i="8"/>
  <c r="AM126" i="8" s="1"/>
  <c r="AH127" i="8"/>
  <c r="AI127" i="8" s="1"/>
  <c r="AJ127" i="8"/>
  <c r="AK127" i="8" s="1"/>
  <c r="AL127" i="8"/>
  <c r="AM127" i="8" s="1"/>
  <c r="AH128" i="8"/>
  <c r="AI128" i="8" s="1"/>
  <c r="AJ128" i="8"/>
  <c r="AK128" i="8" s="1"/>
  <c r="AL128" i="8"/>
  <c r="AM128" i="8" s="1"/>
  <c r="AH129" i="8"/>
  <c r="AI129" i="8" s="1"/>
  <c r="AJ129" i="8"/>
  <c r="AK129" i="8" s="1"/>
  <c r="AL129" i="8"/>
  <c r="AM129" i="8" s="1"/>
  <c r="AH130" i="8"/>
  <c r="AI130" i="8" s="1"/>
  <c r="AJ130" i="8"/>
  <c r="AK130" i="8" s="1"/>
  <c r="AL130" i="8"/>
  <c r="AM130" i="8" s="1"/>
  <c r="AH132" i="8"/>
  <c r="AI132" i="8" s="1"/>
  <c r="AJ132" i="8"/>
  <c r="AK132" i="8" s="1"/>
  <c r="AL132" i="8"/>
  <c r="AM132" i="8" s="1"/>
  <c r="AH133" i="8"/>
  <c r="AI133" i="8" s="1"/>
  <c r="AJ133" i="8"/>
  <c r="AK133" i="8" s="1"/>
  <c r="AL133" i="8"/>
  <c r="AM133" i="8" s="1"/>
  <c r="AH134" i="8"/>
  <c r="AI134" i="8" s="1"/>
  <c r="AJ134" i="8"/>
  <c r="AK134" i="8" s="1"/>
  <c r="AL134" i="8"/>
  <c r="AM134" i="8" s="1"/>
  <c r="AH135" i="8"/>
  <c r="AI135" i="8" s="1"/>
  <c r="AJ135" i="8"/>
  <c r="AK135" i="8" s="1"/>
  <c r="AL135" i="8"/>
  <c r="AM135" i="8" s="1"/>
  <c r="AH136" i="8"/>
  <c r="AI136" i="8" s="1"/>
  <c r="AJ136" i="8"/>
  <c r="AK136" i="8" s="1"/>
  <c r="AL136" i="8"/>
  <c r="AM136" i="8" s="1"/>
  <c r="AJ137" i="8"/>
  <c r="AK137" i="8" s="1"/>
  <c r="AL137" i="8"/>
  <c r="AM137" i="8" s="1"/>
  <c r="AH138" i="8"/>
  <c r="AJ138" i="8"/>
  <c r="AK138" i="8" s="1"/>
  <c r="AL138" i="8"/>
  <c r="AM138" i="8" s="1"/>
  <c r="AH139" i="8"/>
  <c r="AI139" i="8" s="1"/>
  <c r="AJ139" i="8"/>
  <c r="AK139" i="8" s="1"/>
  <c r="AL139" i="8"/>
  <c r="AM139" i="8" s="1"/>
  <c r="AH140" i="8"/>
  <c r="AI140" i="8" s="1"/>
  <c r="AJ140" i="8"/>
  <c r="AK140" i="8" s="1"/>
  <c r="AL140" i="8"/>
  <c r="AM140" i="8" s="1"/>
  <c r="AH141" i="8"/>
  <c r="AI141" i="8" s="1"/>
  <c r="AJ141" i="8"/>
  <c r="AK141" i="8" s="1"/>
  <c r="AL141" i="8"/>
  <c r="AM141" i="8" s="1"/>
  <c r="AH142" i="8"/>
  <c r="AI142" i="8" s="1"/>
  <c r="AJ142" i="8"/>
  <c r="AK142" i="8" s="1"/>
  <c r="AL142" i="8"/>
  <c r="AM142" i="8" s="1"/>
  <c r="AH143" i="8"/>
  <c r="AI143" i="8" s="1"/>
  <c r="AJ143" i="8"/>
  <c r="AK143" i="8" s="1"/>
  <c r="AL143" i="8"/>
  <c r="AM143" i="8" s="1"/>
  <c r="AH144" i="8"/>
  <c r="AI144" i="8" s="1"/>
  <c r="AJ144" i="8"/>
  <c r="AK144" i="8" s="1"/>
  <c r="AL144" i="8"/>
  <c r="AM144" i="8" s="1"/>
  <c r="AH71" i="8"/>
  <c r="AI71" i="8" s="1"/>
  <c r="AJ71" i="8"/>
  <c r="AK71" i="8" s="1"/>
  <c r="AL71" i="8"/>
  <c r="AM71" i="8" s="1"/>
  <c r="AH72" i="8"/>
  <c r="AI72" i="8" s="1"/>
  <c r="AJ72" i="8"/>
  <c r="AK72" i="8" s="1"/>
  <c r="AL72" i="8"/>
  <c r="AM72" i="8" s="1"/>
  <c r="AH73" i="8"/>
  <c r="AI73" i="8" s="1"/>
  <c r="AJ73" i="8"/>
  <c r="AK73" i="8" s="1"/>
  <c r="AL73" i="8"/>
  <c r="AM73" i="8" s="1"/>
  <c r="AH74" i="8"/>
  <c r="AI74" i="8" s="1"/>
  <c r="AJ74" i="8"/>
  <c r="AK74" i="8" s="1"/>
  <c r="AL74" i="8"/>
  <c r="AM74" i="8" s="1"/>
  <c r="AH75" i="8"/>
  <c r="AI75" i="8" s="1"/>
  <c r="AJ75" i="8"/>
  <c r="AK75" i="8" s="1"/>
  <c r="AL75" i="8"/>
  <c r="AM75" i="8" s="1"/>
  <c r="AH76" i="8"/>
  <c r="AI76" i="8" s="1"/>
  <c r="AJ76" i="8"/>
  <c r="AK76" i="8" s="1"/>
  <c r="AL76" i="8"/>
  <c r="AM76" i="8" s="1"/>
  <c r="AH77" i="8"/>
  <c r="AI77" i="8" s="1"/>
  <c r="AJ77" i="8"/>
  <c r="AK77" i="8" s="1"/>
  <c r="AL77" i="8"/>
  <c r="AM77" i="8" s="1"/>
  <c r="AH78" i="8"/>
  <c r="AI78" i="8" s="1"/>
  <c r="AJ78" i="8"/>
  <c r="AK78" i="8" s="1"/>
  <c r="AL78" i="8"/>
  <c r="AM78" i="8" s="1"/>
  <c r="AH79" i="8"/>
  <c r="AI79" i="8" s="1"/>
  <c r="AJ79" i="8"/>
  <c r="AK79" i="8" s="1"/>
  <c r="AL79" i="8"/>
  <c r="AM79" i="8" s="1"/>
  <c r="AH80" i="8"/>
  <c r="AI80" i="8" s="1"/>
  <c r="AJ80" i="8"/>
  <c r="AK80" i="8" s="1"/>
  <c r="AL80" i="8"/>
  <c r="AM80" i="8" s="1"/>
  <c r="AH81" i="8"/>
  <c r="AI81" i="8" s="1"/>
  <c r="AJ81" i="8"/>
  <c r="AK81" i="8" s="1"/>
  <c r="AL81" i="8"/>
  <c r="AM81" i="8" s="1"/>
  <c r="AH83" i="8"/>
  <c r="AI83" i="8" s="1"/>
  <c r="AJ83" i="8"/>
  <c r="AK83" i="8" s="1"/>
  <c r="AL83" i="8"/>
  <c r="AM83" i="8" s="1"/>
  <c r="AH84" i="8"/>
  <c r="AI84" i="8" s="1"/>
  <c r="AJ84" i="8"/>
  <c r="AK84" i="8" s="1"/>
  <c r="AL84" i="8"/>
  <c r="AM84" i="8" s="1"/>
  <c r="AH85" i="8"/>
  <c r="AI85" i="8" s="1"/>
  <c r="AJ85" i="8"/>
  <c r="AK85" i="8" s="1"/>
  <c r="AL85" i="8"/>
  <c r="AM85" i="8" s="1"/>
  <c r="AH86" i="8"/>
  <c r="AI86" i="8" s="1"/>
  <c r="AJ86" i="8"/>
  <c r="AK86" i="8" s="1"/>
  <c r="AL86" i="8"/>
  <c r="AM86" i="8" s="1"/>
  <c r="AH87" i="8"/>
  <c r="AI87" i="8" s="1"/>
  <c r="AJ87" i="8"/>
  <c r="AK87" i="8" s="1"/>
  <c r="AL87" i="8"/>
  <c r="AM87" i="8" s="1"/>
  <c r="AH88" i="8"/>
  <c r="AI88" i="8" s="1"/>
  <c r="AJ88" i="8"/>
  <c r="AK88" i="8" s="1"/>
  <c r="AL88" i="8"/>
  <c r="AM88" i="8" s="1"/>
  <c r="AH89" i="8"/>
  <c r="AI89" i="8" s="1"/>
  <c r="AJ89" i="8"/>
  <c r="AK89" i="8" s="1"/>
  <c r="AL89" i="8"/>
  <c r="AM89" i="8" s="1"/>
  <c r="AH90" i="8"/>
  <c r="AI90" i="8" s="1"/>
  <c r="AJ90" i="8"/>
  <c r="AK90" i="8" s="1"/>
  <c r="AL90" i="8"/>
  <c r="AM90" i="8" s="1"/>
  <c r="AH91" i="8"/>
  <c r="AI91" i="8" s="1"/>
  <c r="AJ91" i="8"/>
  <c r="AK91" i="8" s="1"/>
  <c r="AL91" i="8"/>
  <c r="AM91" i="8" s="1"/>
  <c r="AH92" i="8"/>
  <c r="AI92" i="8" s="1"/>
  <c r="AJ92" i="8"/>
  <c r="AK92" i="8" s="1"/>
  <c r="AL92" i="8"/>
  <c r="AM92" i="8" s="1"/>
  <c r="AH93" i="8"/>
  <c r="AI93" i="8" s="1"/>
  <c r="AJ93" i="8"/>
  <c r="AK93" i="8" s="1"/>
  <c r="AL93" i="8"/>
  <c r="AM93" i="8" s="1"/>
  <c r="AH94" i="8"/>
  <c r="AI94" i="8" s="1"/>
  <c r="AJ94" i="8"/>
  <c r="AK94" i="8" s="1"/>
  <c r="AL94" i="8"/>
  <c r="AM94" i="8" s="1"/>
  <c r="AH95" i="8"/>
  <c r="AI95" i="8" s="1"/>
  <c r="AJ95" i="8"/>
  <c r="AK95" i="8" s="1"/>
  <c r="AL95" i="8"/>
  <c r="AM95" i="8" s="1"/>
  <c r="AH60" i="8"/>
  <c r="AI60" i="8" s="1"/>
  <c r="AJ60" i="8"/>
  <c r="AK60" i="8" s="1"/>
  <c r="AL60" i="8"/>
  <c r="AM60" i="8" s="1"/>
  <c r="AH34" i="8"/>
  <c r="AI34" i="8" s="1"/>
  <c r="AJ34" i="8"/>
  <c r="AK34" i="8" s="1"/>
  <c r="AL34" i="8"/>
  <c r="AM34" i="8" s="1"/>
  <c r="AH35" i="8"/>
  <c r="AI35" i="8" s="1"/>
  <c r="AJ35" i="8"/>
  <c r="AK35" i="8" s="1"/>
  <c r="AL35" i="8"/>
  <c r="AM35" i="8" s="1"/>
  <c r="AH36" i="8"/>
  <c r="AI36" i="8" s="1"/>
  <c r="AJ36" i="8"/>
  <c r="AK36" i="8" s="1"/>
  <c r="AL36" i="8"/>
  <c r="AM36" i="8" s="1"/>
  <c r="AH37" i="8"/>
  <c r="AI37" i="8" s="1"/>
  <c r="AJ37" i="8"/>
  <c r="AK37" i="8" s="1"/>
  <c r="AL37" i="8"/>
  <c r="AM37" i="8" s="1"/>
  <c r="AH38" i="8"/>
  <c r="AI38" i="8" s="1"/>
  <c r="AJ38" i="8"/>
  <c r="AK38" i="8" s="1"/>
  <c r="AL38" i="8"/>
  <c r="AM38" i="8" s="1"/>
  <c r="AH39" i="8"/>
  <c r="AI39" i="8" s="1"/>
  <c r="AJ39" i="8"/>
  <c r="AK39" i="8" s="1"/>
  <c r="AL39" i="8"/>
  <c r="AM39" i="8" s="1"/>
  <c r="AH40" i="8"/>
  <c r="AI40" i="8" s="1"/>
  <c r="AJ40" i="8"/>
  <c r="AK40" i="8" s="1"/>
  <c r="AL40" i="8"/>
  <c r="AM40" i="8" s="1"/>
  <c r="AH41" i="8"/>
  <c r="AI41" i="8" s="1"/>
  <c r="AJ41" i="8"/>
  <c r="AK41" i="8" s="1"/>
  <c r="AL41" i="8"/>
  <c r="AM41" i="8" s="1"/>
  <c r="AH42" i="8"/>
  <c r="AI42" i="8" s="1"/>
  <c r="AJ42" i="8"/>
  <c r="AK42" i="8" s="1"/>
  <c r="AL42" i="8"/>
  <c r="AM42" i="8" s="1"/>
  <c r="AH43" i="8"/>
  <c r="AI43" i="8" s="1"/>
  <c r="AJ43" i="8"/>
  <c r="AK43" i="8" s="1"/>
  <c r="AL43" i="8"/>
  <c r="AM43" i="8" s="1"/>
  <c r="AH44" i="8"/>
  <c r="AI44" i="8" s="1"/>
  <c r="AJ44" i="8"/>
  <c r="AK44" i="8" s="1"/>
  <c r="AL44" i="8"/>
  <c r="AM44" i="8" s="1"/>
  <c r="AH45" i="8"/>
  <c r="AI45" i="8" s="1"/>
  <c r="AJ45" i="8"/>
  <c r="AK45" i="8" s="1"/>
  <c r="AL45" i="8"/>
  <c r="AM45" i="8" s="1"/>
  <c r="AH46" i="8"/>
  <c r="AI46" i="8" s="1"/>
  <c r="AJ46" i="8"/>
  <c r="AK46" i="8" s="1"/>
  <c r="AL46" i="8"/>
  <c r="AM46" i="8" s="1"/>
  <c r="AH22" i="8"/>
  <c r="AI22" i="8" s="1"/>
  <c r="AJ22" i="8"/>
  <c r="AK22" i="8" s="1"/>
  <c r="AL22" i="8"/>
  <c r="AM22" i="8" s="1"/>
  <c r="AH23" i="8"/>
  <c r="AI23" i="8" s="1"/>
  <c r="AJ23" i="8"/>
  <c r="AK23" i="8" s="1"/>
  <c r="AL23" i="8"/>
  <c r="AM23" i="8" s="1"/>
  <c r="AH24" i="8"/>
  <c r="AI24" i="8" s="1"/>
  <c r="AJ24" i="8"/>
  <c r="AK24" i="8" s="1"/>
  <c r="AL24" i="8"/>
  <c r="AM24" i="8" s="1"/>
  <c r="AH25" i="8"/>
  <c r="AI25" i="8" s="1"/>
  <c r="AJ25" i="8"/>
  <c r="AK25" i="8" s="1"/>
  <c r="AL25" i="8"/>
  <c r="AM25" i="8" s="1"/>
  <c r="AH26" i="8"/>
  <c r="AI26" i="8" s="1"/>
  <c r="AJ26" i="8"/>
  <c r="AK26" i="8" s="1"/>
  <c r="AL26" i="8"/>
  <c r="AM26" i="8" s="1"/>
  <c r="AH27" i="8"/>
  <c r="AI27" i="8" s="1"/>
  <c r="AJ27" i="8"/>
  <c r="AK27" i="8" s="1"/>
  <c r="AL27" i="8"/>
  <c r="AM27" i="8" s="1"/>
  <c r="AH28" i="8"/>
  <c r="AI28" i="8" s="1"/>
  <c r="AJ28" i="8"/>
  <c r="AK28" i="8" s="1"/>
  <c r="AL28" i="8"/>
  <c r="AM28" i="8" s="1"/>
  <c r="AH29" i="8"/>
  <c r="AI29" i="8" s="1"/>
  <c r="AJ29" i="8"/>
  <c r="AK29" i="8" s="1"/>
  <c r="AL29" i="8"/>
  <c r="AM29" i="8" s="1"/>
  <c r="AH30" i="8"/>
  <c r="AI30" i="8" s="1"/>
  <c r="AJ30" i="8"/>
  <c r="AK30" i="8" s="1"/>
  <c r="AL30" i="8"/>
  <c r="AM30" i="8" s="1"/>
  <c r="AH31" i="8"/>
  <c r="AI31" i="8" s="1"/>
  <c r="AJ31" i="8"/>
  <c r="AK31" i="8" s="1"/>
  <c r="AL31" i="8"/>
  <c r="AM31" i="8" s="1"/>
  <c r="AH32" i="8"/>
  <c r="AI32" i="8" s="1"/>
  <c r="AJ32" i="8"/>
  <c r="AK32" i="8" s="1"/>
  <c r="AL32" i="8"/>
  <c r="AM32" i="8" s="1"/>
  <c r="AG79" i="8"/>
  <c r="AG30" i="8"/>
  <c r="AF152" i="8"/>
  <c r="Z152" i="8"/>
  <c r="X152" i="8"/>
  <c r="R152" i="8"/>
  <c r="P152" i="8"/>
  <c r="J152" i="8"/>
  <c r="H152" i="8"/>
  <c r="AF103" i="8"/>
  <c r="AC54" i="8"/>
  <c r="AA54" i="8"/>
  <c r="Z54" i="8"/>
  <c r="U54" i="8"/>
  <c r="S54" i="8"/>
  <c r="R54" i="8"/>
  <c r="M54" i="8"/>
  <c r="K54" i="8"/>
  <c r="J54" i="8"/>
  <c r="E54" i="8"/>
  <c r="D54" i="8"/>
  <c r="C54" i="8"/>
  <c r="E5" i="8"/>
  <c r="G5" i="8"/>
  <c r="J5" i="8"/>
  <c r="M5" i="8"/>
  <c r="O5" i="8"/>
  <c r="R5" i="8"/>
  <c r="U5" i="8"/>
  <c r="W5" i="8"/>
  <c r="Z5" i="8"/>
  <c r="AC5" i="8"/>
  <c r="AE5" i="8"/>
  <c r="J217" i="8"/>
  <c r="R217" i="8"/>
  <c r="AG168" i="8"/>
  <c r="AH168" i="8" s="1"/>
  <c r="AI168" i="8" s="1"/>
  <c r="AF168" i="8"/>
  <c r="AE168" i="8"/>
  <c r="AE152" i="8" s="1"/>
  <c r="AD168" i="8"/>
  <c r="AD152" i="8" s="1"/>
  <c r="AC168" i="8"/>
  <c r="AC217" i="8" s="1"/>
  <c r="AB168" i="8"/>
  <c r="AB152" i="8" s="1"/>
  <c r="AA168" i="8"/>
  <c r="AA152" i="8" s="1"/>
  <c r="Z168" i="8"/>
  <c r="Y168" i="8"/>
  <c r="Y152" i="8" s="1"/>
  <c r="X168" i="8"/>
  <c r="W168" i="8"/>
  <c r="W152" i="8" s="1"/>
  <c r="V168" i="8"/>
  <c r="V152" i="8" s="1"/>
  <c r="U168" i="8"/>
  <c r="U152" i="8" s="1"/>
  <c r="T168" i="8"/>
  <c r="T152" i="8" s="1"/>
  <c r="S168" i="8"/>
  <c r="S152" i="8" s="1"/>
  <c r="R168" i="8"/>
  <c r="Q168" i="8"/>
  <c r="Q152" i="8" s="1"/>
  <c r="P168" i="8"/>
  <c r="O168" i="8"/>
  <c r="O152" i="8" s="1"/>
  <c r="N168" i="8"/>
  <c r="N152" i="8" s="1"/>
  <c r="M168" i="8"/>
  <c r="M152" i="8" s="1"/>
  <c r="L168" i="8"/>
  <c r="L152" i="8" s="1"/>
  <c r="K168" i="8"/>
  <c r="K152" i="8" s="1"/>
  <c r="J168" i="8"/>
  <c r="I168" i="8"/>
  <c r="I152" i="8" s="1"/>
  <c r="H168" i="8"/>
  <c r="G168" i="8"/>
  <c r="G152" i="8" s="1"/>
  <c r="F168" i="8"/>
  <c r="F152" i="8" s="1"/>
  <c r="E168" i="8"/>
  <c r="E152" i="8" s="1"/>
  <c r="D168" i="8"/>
  <c r="D152" i="8" s="1"/>
  <c r="C168" i="8"/>
  <c r="C217" i="8" s="1"/>
  <c r="AF119" i="8"/>
  <c r="AF217" i="8" s="1"/>
  <c r="AE119" i="8"/>
  <c r="AE103" i="8" s="1"/>
  <c r="AD119" i="8"/>
  <c r="AD103" i="8" s="1"/>
  <c r="AC119" i="8"/>
  <c r="AC103" i="8" s="1"/>
  <c r="AB119" i="8"/>
  <c r="AA119" i="8"/>
  <c r="AA103" i="8" s="1"/>
  <c r="Z119" i="8"/>
  <c r="Z217" i="8" s="1"/>
  <c r="Y119" i="8"/>
  <c r="Y103" i="8" s="1"/>
  <c r="X119" i="8"/>
  <c r="X217" i="8" s="1"/>
  <c r="W119" i="8"/>
  <c r="W217" i="8" s="1"/>
  <c r="V119" i="8"/>
  <c r="V103" i="8" s="1"/>
  <c r="U119" i="8"/>
  <c r="U217" i="8" s="1"/>
  <c r="T119" i="8"/>
  <c r="S119" i="8"/>
  <c r="S103" i="8" s="1"/>
  <c r="R119" i="8"/>
  <c r="R103" i="8" s="1"/>
  <c r="R201" i="8" s="1"/>
  <c r="Q119" i="8"/>
  <c r="Q217" i="8" s="1"/>
  <c r="P119" i="8"/>
  <c r="P217" i="8" s="1"/>
  <c r="O119" i="8"/>
  <c r="O103" i="8" s="1"/>
  <c r="N119" i="8"/>
  <c r="N103" i="8" s="1"/>
  <c r="M119" i="8"/>
  <c r="M217" i="8" s="1"/>
  <c r="L119" i="8"/>
  <c r="L103" i="8" s="1"/>
  <c r="K119" i="8"/>
  <c r="K103" i="8" s="1"/>
  <c r="J119" i="8"/>
  <c r="J103" i="8" s="1"/>
  <c r="J201" i="8" s="1"/>
  <c r="I119" i="8"/>
  <c r="I217" i="8" s="1"/>
  <c r="H119" i="8"/>
  <c r="H217" i="8" s="1"/>
  <c r="G119" i="8"/>
  <c r="G103" i="8" s="1"/>
  <c r="F119" i="8"/>
  <c r="F103" i="8" s="1"/>
  <c r="E119" i="8"/>
  <c r="E217" i="8" s="1"/>
  <c r="D119" i="8"/>
  <c r="C119" i="8"/>
  <c r="C103" i="8" s="1"/>
  <c r="AG70" i="8"/>
  <c r="AG54" i="8" s="1"/>
  <c r="AF70" i="8"/>
  <c r="AF54" i="8" s="1"/>
  <c r="AE70" i="8"/>
  <c r="AE54" i="8" s="1"/>
  <c r="AD70" i="8"/>
  <c r="AD54" i="8" s="1"/>
  <c r="AC70" i="8"/>
  <c r="AB70" i="8"/>
  <c r="AB54" i="8" s="1"/>
  <c r="AA70" i="8"/>
  <c r="Z70" i="8"/>
  <c r="Y70" i="8"/>
  <c r="Y54" i="8" s="1"/>
  <c r="X70" i="8"/>
  <c r="X54" i="8" s="1"/>
  <c r="W70" i="8"/>
  <c r="W54" i="8" s="1"/>
  <c r="V70" i="8"/>
  <c r="V54" i="8" s="1"/>
  <c r="U70" i="8"/>
  <c r="T70" i="8"/>
  <c r="T54" i="8" s="1"/>
  <c r="S70" i="8"/>
  <c r="R70" i="8"/>
  <c r="Q70" i="8"/>
  <c r="Q54" i="8" s="1"/>
  <c r="P70" i="8"/>
  <c r="P54" i="8" s="1"/>
  <c r="O70" i="8"/>
  <c r="O54" i="8" s="1"/>
  <c r="N70" i="8"/>
  <c r="N54" i="8" s="1"/>
  <c r="M70" i="8"/>
  <c r="L70" i="8"/>
  <c r="L54" i="8" s="1"/>
  <c r="K70" i="8"/>
  <c r="J70" i="8"/>
  <c r="I70" i="8"/>
  <c r="I54" i="8" s="1"/>
  <c r="H70" i="8"/>
  <c r="H54" i="8" s="1"/>
  <c r="G70" i="8"/>
  <c r="G54" i="8" s="1"/>
  <c r="F70" i="8"/>
  <c r="F54" i="8" s="1"/>
  <c r="E70" i="8"/>
  <c r="D70" i="8"/>
  <c r="C70" i="8"/>
  <c r="D5" i="8"/>
  <c r="E21" i="8"/>
  <c r="F21" i="8"/>
  <c r="F5" i="8" s="1"/>
  <c r="G21" i="8"/>
  <c r="H21" i="8"/>
  <c r="H5" i="8" s="1"/>
  <c r="I21" i="8"/>
  <c r="I5" i="8" s="1"/>
  <c r="J21" i="8"/>
  <c r="K21" i="8"/>
  <c r="K5" i="8" s="1"/>
  <c r="L21" i="8"/>
  <c r="L5" i="8" s="1"/>
  <c r="M21" i="8"/>
  <c r="N21" i="8"/>
  <c r="N5" i="8" s="1"/>
  <c r="O21" i="8"/>
  <c r="P21" i="8"/>
  <c r="P5" i="8" s="1"/>
  <c r="Q21" i="8"/>
  <c r="Q5" i="8" s="1"/>
  <c r="R21" i="8"/>
  <c r="S21" i="8"/>
  <c r="S5" i="8" s="1"/>
  <c r="T21" i="8"/>
  <c r="T5" i="8" s="1"/>
  <c r="U21" i="8"/>
  <c r="V21" i="8"/>
  <c r="V5" i="8" s="1"/>
  <c r="W21" i="8"/>
  <c r="X21" i="8"/>
  <c r="X5" i="8" s="1"/>
  <c r="Y21" i="8"/>
  <c r="Y5" i="8" s="1"/>
  <c r="Z21" i="8"/>
  <c r="AA21" i="8"/>
  <c r="AA5" i="8" s="1"/>
  <c r="AB21" i="8"/>
  <c r="AB5" i="8" s="1"/>
  <c r="AC21" i="8"/>
  <c r="AD21" i="8"/>
  <c r="AD5" i="8" s="1"/>
  <c r="AE21" i="8"/>
  <c r="AF21" i="8"/>
  <c r="AF5" i="8" s="1"/>
  <c r="AG21" i="8"/>
  <c r="AG5" i="8" s="1"/>
  <c r="C21" i="8"/>
  <c r="C5" i="8" s="1"/>
  <c r="AG128" i="8"/>
  <c r="AG119" i="8" s="1"/>
  <c r="AH119" i="8" s="1"/>
  <c r="AI119" i="8" s="1"/>
  <c r="AG177" i="8"/>
  <c r="AG235" i="8"/>
  <c r="AG25" i="8"/>
  <c r="AG74" i="8"/>
  <c r="AG123" i="8"/>
  <c r="AG172" i="8"/>
  <c r="AG221" i="8" s="1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Z221" i="8"/>
  <c r="AA221" i="8"/>
  <c r="AB221" i="8"/>
  <c r="AC221" i="8"/>
  <c r="AD221" i="8"/>
  <c r="AE221" i="8"/>
  <c r="AF221" i="8"/>
  <c r="C221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Z218" i="8"/>
  <c r="AA218" i="8"/>
  <c r="AB218" i="8"/>
  <c r="AC218" i="8"/>
  <c r="AD218" i="8"/>
  <c r="AE218" i="8"/>
  <c r="AF218" i="8"/>
  <c r="AG218" i="8"/>
  <c r="C218" i="8"/>
  <c r="AG120" i="8"/>
  <c r="AG71" i="8"/>
  <c r="AG22" i="8"/>
  <c r="AG169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P226" i="8" s="1"/>
  <c r="Q177" i="8"/>
  <c r="R177" i="8"/>
  <c r="S177" i="8"/>
  <c r="T177" i="8"/>
  <c r="U177" i="8"/>
  <c r="V177" i="8"/>
  <c r="W177" i="8"/>
  <c r="X177" i="8"/>
  <c r="X226" i="8" s="1"/>
  <c r="Y177" i="8"/>
  <c r="Z177" i="8"/>
  <c r="AA177" i="8"/>
  <c r="AB177" i="8"/>
  <c r="AC177" i="8"/>
  <c r="AD177" i="8"/>
  <c r="AE177" i="8"/>
  <c r="AF177" i="8"/>
  <c r="AF226" i="8" s="1"/>
  <c r="E235" i="8"/>
  <c r="J235" i="8"/>
  <c r="M235" i="8"/>
  <c r="R235" i="8"/>
  <c r="U235" i="8"/>
  <c r="Z235" i="8"/>
  <c r="AC235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Z128" i="8"/>
  <c r="AA128" i="8"/>
  <c r="AB128" i="8"/>
  <c r="AC128" i="8"/>
  <c r="AD128" i="8"/>
  <c r="AE128" i="8"/>
  <c r="AF128" i="8"/>
  <c r="I235" i="8"/>
  <c r="Q235" i="8"/>
  <c r="Y235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AD79" i="8"/>
  <c r="AE79" i="8"/>
  <c r="AF79" i="8"/>
  <c r="C88" i="8"/>
  <c r="C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C25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C22" i="8"/>
  <c r="AI187" i="8" l="1"/>
  <c r="AH186" i="8"/>
  <c r="AI186" i="8" s="1"/>
  <c r="AI138" i="8"/>
  <c r="AH137" i="8"/>
  <c r="AI137" i="8" s="1"/>
  <c r="K201" i="8"/>
  <c r="S201" i="8"/>
  <c r="AA201" i="8"/>
  <c r="O217" i="8"/>
  <c r="AG152" i="8"/>
  <c r="G217" i="8"/>
  <c r="AF201" i="8"/>
  <c r="AL168" i="8"/>
  <c r="AM168" i="8" s="1"/>
  <c r="F201" i="8"/>
  <c r="N201" i="8"/>
  <c r="V201" i="8"/>
  <c r="AD201" i="8"/>
  <c r="AJ168" i="8"/>
  <c r="AK168" i="8" s="1"/>
  <c r="G201" i="8"/>
  <c r="O201" i="8"/>
  <c r="AE201" i="8"/>
  <c r="AC152" i="8"/>
  <c r="AC201" i="8" s="1"/>
  <c r="AE217" i="8"/>
  <c r="D217" i="8"/>
  <c r="L201" i="8"/>
  <c r="T217" i="8"/>
  <c r="AB217" i="8"/>
  <c r="Y201" i="8"/>
  <c r="C201" i="8"/>
  <c r="C152" i="8"/>
  <c r="AJ54" i="8"/>
  <c r="AK54" i="8" s="1"/>
  <c r="AH54" i="8"/>
  <c r="AI54" i="8" s="1"/>
  <c r="AL70" i="8"/>
  <c r="AM70" i="8" s="1"/>
  <c r="AJ70" i="8"/>
  <c r="AK70" i="8" s="1"/>
  <c r="AH70" i="8"/>
  <c r="AI70" i="8" s="1"/>
  <c r="AL54" i="8"/>
  <c r="AM54" i="8" s="1"/>
  <c r="AJ21" i="8"/>
  <c r="AK21" i="8" s="1"/>
  <c r="AH21" i="8"/>
  <c r="AI21" i="8" s="1"/>
  <c r="AL21" i="8"/>
  <c r="AM21" i="8" s="1"/>
  <c r="V217" i="8"/>
  <c r="N217" i="8"/>
  <c r="F217" i="8"/>
  <c r="E103" i="8"/>
  <c r="E201" i="8" s="1"/>
  <c r="M103" i="8"/>
  <c r="M201" i="8" s="1"/>
  <c r="U103" i="8"/>
  <c r="U201" i="8" s="1"/>
  <c r="T103" i="8"/>
  <c r="T201" i="8" s="1"/>
  <c r="Y217" i="8"/>
  <c r="D103" i="8"/>
  <c r="D201" i="8" s="1"/>
  <c r="L217" i="8"/>
  <c r="W103" i="8"/>
  <c r="W201" i="8" s="1"/>
  <c r="S217" i="8"/>
  <c r="K217" i="8"/>
  <c r="H103" i="8"/>
  <c r="H201" i="8" s="1"/>
  <c r="P103" i="8"/>
  <c r="P201" i="8" s="1"/>
  <c r="X103" i="8"/>
  <c r="X201" i="8" s="1"/>
  <c r="I103" i="8"/>
  <c r="I201" i="8" s="1"/>
  <c r="Q103" i="8"/>
  <c r="Q201" i="8" s="1"/>
  <c r="AA217" i="8"/>
  <c r="Z103" i="8"/>
  <c r="Z201" i="8" s="1"/>
  <c r="AB103" i="8"/>
  <c r="AB201" i="8" s="1"/>
  <c r="AD217" i="8"/>
  <c r="AL119" i="8"/>
  <c r="AM119" i="8" s="1"/>
  <c r="AJ119" i="8"/>
  <c r="AK119" i="8" s="1"/>
  <c r="AG103" i="8"/>
  <c r="AG217" i="8"/>
  <c r="AG226" i="8"/>
  <c r="AH5" i="8"/>
  <c r="AI5" i="8" s="1"/>
  <c r="AJ5" i="8"/>
  <c r="AK5" i="8" s="1"/>
  <c r="AL5" i="8"/>
  <c r="AM5" i="8" s="1"/>
  <c r="O226" i="8"/>
  <c r="AE226" i="8"/>
  <c r="W226" i="8"/>
  <c r="G226" i="8"/>
  <c r="AA226" i="8"/>
  <c r="S226" i="8"/>
  <c r="K226" i="8"/>
  <c r="C226" i="8"/>
  <c r="H226" i="8"/>
  <c r="AA235" i="8"/>
  <c r="S235" i="8"/>
  <c r="K235" i="8"/>
  <c r="Y226" i="8"/>
  <c r="Q226" i="8"/>
  <c r="I226" i="8"/>
  <c r="AB235" i="8"/>
  <c r="AJ235" i="8" s="1"/>
  <c r="AK235" i="8" s="1"/>
  <c r="T235" i="8"/>
  <c r="L235" i="8"/>
  <c r="D235" i="8"/>
  <c r="Z226" i="8"/>
  <c r="R226" i="8"/>
  <c r="J226" i="8"/>
  <c r="AF235" i="8"/>
  <c r="AH235" i="8" s="1"/>
  <c r="AI235" i="8" s="1"/>
  <c r="X235" i="8"/>
  <c r="P235" i="8"/>
  <c r="H235" i="8"/>
  <c r="AD226" i="8"/>
  <c r="V226" i="8"/>
  <c r="N226" i="8"/>
  <c r="F226" i="8"/>
  <c r="AE235" i="8"/>
  <c r="W235" i="8"/>
  <c r="AL235" i="8" s="1"/>
  <c r="AM235" i="8" s="1"/>
  <c r="O235" i="8"/>
  <c r="G235" i="8"/>
  <c r="AC226" i="8"/>
  <c r="U226" i="8"/>
  <c r="M226" i="8"/>
  <c r="E226" i="8"/>
  <c r="AD235" i="8"/>
  <c r="V235" i="8"/>
  <c r="N235" i="8"/>
  <c r="F235" i="8"/>
  <c r="AB226" i="8"/>
  <c r="T226" i="8"/>
  <c r="L226" i="8"/>
  <c r="D226" i="8"/>
  <c r="AJ226" i="8" l="1"/>
  <c r="AK226" i="8" s="1"/>
  <c r="AL226" i="8"/>
  <c r="AM226" i="8" s="1"/>
  <c r="AH226" i="8"/>
  <c r="AI226" i="8" s="1"/>
  <c r="AH152" i="8"/>
  <c r="AI152" i="8" s="1"/>
  <c r="AJ152" i="8"/>
  <c r="AK152" i="8" s="1"/>
  <c r="AL152" i="8"/>
  <c r="AM152" i="8" s="1"/>
  <c r="AH217" i="8"/>
  <c r="AI217" i="8" s="1"/>
  <c r="AJ217" i="8"/>
  <c r="AK217" i="8" s="1"/>
  <c r="AL217" i="8"/>
  <c r="AM217" i="8" s="1"/>
  <c r="AL103" i="8"/>
  <c r="AM103" i="8" s="1"/>
  <c r="AG201" i="8"/>
  <c r="AH103" i="8"/>
  <c r="AI103" i="8" s="1"/>
  <c r="AJ103" i="8"/>
  <c r="AK103" i="8" s="1"/>
  <c r="AL216" i="8"/>
  <c r="AM216" i="8" s="1"/>
  <c r="AJ216" i="8"/>
  <c r="AK216" i="8" s="1"/>
  <c r="AH216" i="8"/>
  <c r="AI216" i="8" s="1"/>
  <c r="AL215" i="8"/>
  <c r="AM215" i="8" s="1"/>
  <c r="AJ215" i="8"/>
  <c r="AK215" i="8" s="1"/>
  <c r="AH215" i="8"/>
  <c r="AI215" i="8" s="1"/>
  <c r="AL214" i="8"/>
  <c r="AM214" i="8" s="1"/>
  <c r="AJ214" i="8"/>
  <c r="AK214" i="8" s="1"/>
  <c r="AH214" i="8"/>
  <c r="AI214" i="8" s="1"/>
  <c r="AL212" i="8"/>
  <c r="AM212" i="8" s="1"/>
  <c r="AJ212" i="8"/>
  <c r="AK212" i="8" s="1"/>
  <c r="AH212" i="8"/>
  <c r="AI212" i="8" s="1"/>
  <c r="AL211" i="8"/>
  <c r="AM211" i="8" s="1"/>
  <c r="AJ211" i="8"/>
  <c r="AK211" i="8" s="1"/>
  <c r="AH211" i="8"/>
  <c r="AI211" i="8" s="1"/>
  <c r="AL210" i="8"/>
  <c r="AM210" i="8" s="1"/>
  <c r="AJ210" i="8"/>
  <c r="AK210" i="8" s="1"/>
  <c r="AH210" i="8"/>
  <c r="AI210" i="8" s="1"/>
  <c r="AL209" i="8"/>
  <c r="AM209" i="8" s="1"/>
  <c r="AJ209" i="8"/>
  <c r="AK209" i="8" s="1"/>
  <c r="AH209" i="8"/>
  <c r="AI209" i="8" s="1"/>
  <c r="AL208" i="8"/>
  <c r="AM208" i="8" s="1"/>
  <c r="AJ208" i="8"/>
  <c r="AK208" i="8" s="1"/>
  <c r="AH208" i="8"/>
  <c r="AI208" i="8" s="1"/>
  <c r="AL206" i="8"/>
  <c r="AM206" i="8" s="1"/>
  <c r="AJ206" i="8"/>
  <c r="AK206" i="8" s="1"/>
  <c r="AH206" i="8"/>
  <c r="AI206" i="8" s="1"/>
  <c r="AH204" i="8"/>
  <c r="AI204" i="8" s="1"/>
  <c r="AL203" i="8"/>
  <c r="AM203" i="8" s="1"/>
  <c r="AJ203" i="8"/>
  <c r="AK203" i="8" s="1"/>
  <c r="AH203" i="8"/>
  <c r="AI203" i="8" s="1"/>
  <c r="AL200" i="8"/>
  <c r="AM200" i="8" s="1"/>
  <c r="AJ200" i="8"/>
  <c r="AK200" i="8" s="1"/>
  <c r="AH200" i="8"/>
  <c r="AI200" i="8" s="1"/>
  <c r="AL199" i="8"/>
  <c r="AM199" i="8" s="1"/>
  <c r="AJ199" i="8"/>
  <c r="AK199" i="8" s="1"/>
  <c r="AH199" i="8"/>
  <c r="AI199" i="8" s="1"/>
  <c r="AL167" i="8"/>
  <c r="AM167" i="8" s="1"/>
  <c r="AJ167" i="8"/>
  <c r="AK167" i="8" s="1"/>
  <c r="AH167" i="8"/>
  <c r="AI167" i="8" s="1"/>
  <c r="AL166" i="8"/>
  <c r="AM166" i="8" s="1"/>
  <c r="AJ166" i="8"/>
  <c r="AK166" i="8" s="1"/>
  <c r="AH166" i="8"/>
  <c r="AI166" i="8" s="1"/>
  <c r="AL165" i="8"/>
  <c r="AM165" i="8" s="1"/>
  <c r="AJ165" i="8"/>
  <c r="AK165" i="8" s="1"/>
  <c r="AH165" i="8"/>
  <c r="AI165" i="8" s="1"/>
  <c r="AL163" i="8"/>
  <c r="AM163" i="8" s="1"/>
  <c r="AJ163" i="8"/>
  <c r="AK163" i="8" s="1"/>
  <c r="AH163" i="8"/>
  <c r="AI163" i="8" s="1"/>
  <c r="AL162" i="8"/>
  <c r="AM162" i="8" s="1"/>
  <c r="AJ162" i="8"/>
  <c r="AK162" i="8" s="1"/>
  <c r="AH162" i="8"/>
  <c r="AI162" i="8" s="1"/>
  <c r="AL161" i="8"/>
  <c r="AM161" i="8" s="1"/>
  <c r="AJ161" i="8"/>
  <c r="AK161" i="8" s="1"/>
  <c r="AH161" i="8"/>
  <c r="AI161" i="8" s="1"/>
  <c r="AL160" i="8"/>
  <c r="AM160" i="8" s="1"/>
  <c r="AJ160" i="8"/>
  <c r="AK160" i="8" s="1"/>
  <c r="AH160" i="8"/>
  <c r="AI160" i="8" s="1"/>
  <c r="AL159" i="8"/>
  <c r="AM159" i="8" s="1"/>
  <c r="AJ159" i="8"/>
  <c r="AK159" i="8" s="1"/>
  <c r="AH159" i="8"/>
  <c r="AI159" i="8" s="1"/>
  <c r="AL157" i="8"/>
  <c r="AM157" i="8" s="1"/>
  <c r="AJ157" i="8"/>
  <c r="AK157" i="8" s="1"/>
  <c r="AH157" i="8"/>
  <c r="AI157" i="8" s="1"/>
  <c r="AL155" i="8"/>
  <c r="AM155" i="8" s="1"/>
  <c r="AJ155" i="8"/>
  <c r="AK155" i="8" s="1"/>
  <c r="AH155" i="8"/>
  <c r="AI155" i="8" s="1"/>
  <c r="AL154" i="8"/>
  <c r="AM154" i="8" s="1"/>
  <c r="AJ154" i="8"/>
  <c r="AK154" i="8" s="1"/>
  <c r="AH154" i="8"/>
  <c r="AI154" i="8" s="1"/>
  <c r="AL151" i="8"/>
  <c r="AM151" i="8" s="1"/>
  <c r="AJ151" i="8"/>
  <c r="AK151" i="8" s="1"/>
  <c r="AH151" i="8"/>
  <c r="AI151" i="8" s="1"/>
  <c r="AL150" i="8"/>
  <c r="AM150" i="8" s="1"/>
  <c r="AJ150" i="8"/>
  <c r="AK150" i="8" s="1"/>
  <c r="AH150" i="8"/>
  <c r="AI150" i="8" s="1"/>
  <c r="AL118" i="8"/>
  <c r="AM118" i="8" s="1"/>
  <c r="AJ118" i="8"/>
  <c r="AK118" i="8" s="1"/>
  <c r="AH118" i="8"/>
  <c r="AI118" i="8" s="1"/>
  <c r="AL117" i="8"/>
  <c r="AM117" i="8" s="1"/>
  <c r="AJ117" i="8"/>
  <c r="AK117" i="8" s="1"/>
  <c r="AH117" i="8"/>
  <c r="AI117" i="8" s="1"/>
  <c r="AL116" i="8"/>
  <c r="AM116" i="8" s="1"/>
  <c r="AJ116" i="8"/>
  <c r="AK116" i="8" s="1"/>
  <c r="AH116" i="8"/>
  <c r="AI116" i="8" s="1"/>
  <c r="AL114" i="8"/>
  <c r="AM114" i="8" s="1"/>
  <c r="AJ114" i="8"/>
  <c r="AK114" i="8" s="1"/>
  <c r="AH114" i="8"/>
  <c r="AI114" i="8" s="1"/>
  <c r="AL113" i="8"/>
  <c r="AM113" i="8" s="1"/>
  <c r="AJ113" i="8"/>
  <c r="AK113" i="8" s="1"/>
  <c r="AH113" i="8"/>
  <c r="AI113" i="8" s="1"/>
  <c r="AL112" i="8"/>
  <c r="AM112" i="8" s="1"/>
  <c r="AJ112" i="8"/>
  <c r="AK112" i="8" s="1"/>
  <c r="AH112" i="8"/>
  <c r="AI112" i="8" s="1"/>
  <c r="AL111" i="8"/>
  <c r="AM111" i="8" s="1"/>
  <c r="AJ111" i="8"/>
  <c r="AK111" i="8" s="1"/>
  <c r="AH111" i="8"/>
  <c r="AI111" i="8" s="1"/>
  <c r="AL110" i="8"/>
  <c r="AM110" i="8" s="1"/>
  <c r="AJ110" i="8"/>
  <c r="AK110" i="8" s="1"/>
  <c r="AH110" i="8"/>
  <c r="AI110" i="8" s="1"/>
  <c r="AL108" i="8"/>
  <c r="AM108" i="8" s="1"/>
  <c r="AJ108" i="8"/>
  <c r="AK108" i="8" s="1"/>
  <c r="AH108" i="8"/>
  <c r="AI108" i="8" s="1"/>
  <c r="AL106" i="8"/>
  <c r="AM106" i="8" s="1"/>
  <c r="AJ106" i="8"/>
  <c r="AK106" i="8" s="1"/>
  <c r="AH106" i="8"/>
  <c r="AI106" i="8" s="1"/>
  <c r="AL105" i="8"/>
  <c r="AM105" i="8" s="1"/>
  <c r="AJ105" i="8"/>
  <c r="AK105" i="8" s="1"/>
  <c r="AH105" i="8"/>
  <c r="AI105" i="8" s="1"/>
  <c r="AL102" i="8"/>
  <c r="AM102" i="8" s="1"/>
  <c r="AJ102" i="8"/>
  <c r="AK102" i="8" s="1"/>
  <c r="AH102" i="8"/>
  <c r="AI102" i="8" s="1"/>
  <c r="AL101" i="8"/>
  <c r="AM101" i="8" s="1"/>
  <c r="AJ101" i="8"/>
  <c r="AK101" i="8" s="1"/>
  <c r="AH101" i="8"/>
  <c r="AI101" i="8" s="1"/>
  <c r="AL69" i="8"/>
  <c r="AM69" i="8" s="1"/>
  <c r="AJ69" i="8"/>
  <c r="AK69" i="8" s="1"/>
  <c r="AH69" i="8"/>
  <c r="AI69" i="8" s="1"/>
  <c r="AL68" i="8"/>
  <c r="AM68" i="8" s="1"/>
  <c r="AJ68" i="8"/>
  <c r="AK68" i="8" s="1"/>
  <c r="AH68" i="8"/>
  <c r="AI68" i="8" s="1"/>
  <c r="AL67" i="8"/>
  <c r="AM67" i="8" s="1"/>
  <c r="AJ67" i="8"/>
  <c r="AK67" i="8" s="1"/>
  <c r="AH67" i="8"/>
  <c r="AI67" i="8" s="1"/>
  <c r="AL65" i="8"/>
  <c r="AM65" i="8" s="1"/>
  <c r="AJ65" i="8"/>
  <c r="AK65" i="8" s="1"/>
  <c r="AH65" i="8"/>
  <c r="AI65" i="8" s="1"/>
  <c r="AL64" i="8"/>
  <c r="AM64" i="8" s="1"/>
  <c r="AJ64" i="8"/>
  <c r="AK64" i="8" s="1"/>
  <c r="AH64" i="8"/>
  <c r="AI64" i="8" s="1"/>
  <c r="AL63" i="8"/>
  <c r="AM63" i="8" s="1"/>
  <c r="AJ63" i="8"/>
  <c r="AK63" i="8" s="1"/>
  <c r="AH63" i="8"/>
  <c r="AI63" i="8" s="1"/>
  <c r="AL62" i="8"/>
  <c r="AM62" i="8" s="1"/>
  <c r="AJ62" i="8"/>
  <c r="AK62" i="8" s="1"/>
  <c r="AH62" i="8"/>
  <c r="AI62" i="8" s="1"/>
  <c r="AL61" i="8"/>
  <c r="AM61" i="8" s="1"/>
  <c r="AJ61" i="8"/>
  <c r="AK61" i="8" s="1"/>
  <c r="AH61" i="8"/>
  <c r="AI61" i="8" s="1"/>
  <c r="AL59" i="8"/>
  <c r="AM59" i="8" s="1"/>
  <c r="AJ59" i="8"/>
  <c r="AK59" i="8" s="1"/>
  <c r="AH59" i="8"/>
  <c r="AI59" i="8" s="1"/>
  <c r="AL57" i="8"/>
  <c r="AM57" i="8" s="1"/>
  <c r="AJ57" i="8"/>
  <c r="AK57" i="8" s="1"/>
  <c r="AH57" i="8"/>
  <c r="AI57" i="8" s="1"/>
  <c r="AL56" i="8"/>
  <c r="AM56" i="8" s="1"/>
  <c r="AJ56" i="8"/>
  <c r="AK56" i="8" s="1"/>
  <c r="AH56" i="8"/>
  <c r="AI56" i="8" s="1"/>
  <c r="AL53" i="8"/>
  <c r="AM53" i="8" s="1"/>
  <c r="AJ53" i="8"/>
  <c r="AK53" i="8" s="1"/>
  <c r="AH53" i="8"/>
  <c r="AI53" i="8" s="1"/>
  <c r="AL52" i="8"/>
  <c r="AM52" i="8" s="1"/>
  <c r="AJ52" i="8"/>
  <c r="AK52" i="8" s="1"/>
  <c r="AH52" i="8"/>
  <c r="AI52" i="8" s="1"/>
  <c r="AH4" i="8"/>
  <c r="AI4" i="8" s="1"/>
  <c r="AJ4" i="8"/>
  <c r="AK4" i="8" s="1"/>
  <c r="AL4" i="8"/>
  <c r="AM4" i="8" s="1"/>
  <c r="AH7" i="8"/>
  <c r="AI7" i="8" s="1"/>
  <c r="AJ7" i="8"/>
  <c r="AK7" i="8" s="1"/>
  <c r="AL7" i="8"/>
  <c r="AM7" i="8" s="1"/>
  <c r="AH8" i="8"/>
  <c r="AI8" i="8" s="1"/>
  <c r="AJ8" i="8"/>
  <c r="AK8" i="8" s="1"/>
  <c r="AL8" i="8"/>
  <c r="AM8" i="8" s="1"/>
  <c r="AH10" i="8"/>
  <c r="AI10" i="8" s="1"/>
  <c r="AJ10" i="8"/>
  <c r="AK10" i="8" s="1"/>
  <c r="AL10" i="8"/>
  <c r="AM10" i="8" s="1"/>
  <c r="AH12" i="8"/>
  <c r="AI12" i="8" s="1"/>
  <c r="AJ12" i="8"/>
  <c r="AK12" i="8" s="1"/>
  <c r="AL12" i="8"/>
  <c r="AM12" i="8" s="1"/>
  <c r="AH13" i="8"/>
  <c r="AI13" i="8" s="1"/>
  <c r="AJ13" i="8"/>
  <c r="AK13" i="8" s="1"/>
  <c r="AL13" i="8"/>
  <c r="AM13" i="8" s="1"/>
  <c r="AH14" i="8"/>
  <c r="AI14" i="8" s="1"/>
  <c r="AJ14" i="8"/>
  <c r="AK14" i="8" s="1"/>
  <c r="AL14" i="8"/>
  <c r="AM14" i="8" s="1"/>
  <c r="AH15" i="8"/>
  <c r="AI15" i="8" s="1"/>
  <c r="AJ15" i="8"/>
  <c r="AK15" i="8" s="1"/>
  <c r="AL15" i="8"/>
  <c r="AM15" i="8" s="1"/>
  <c r="AH16" i="8"/>
  <c r="AI16" i="8" s="1"/>
  <c r="AJ16" i="8"/>
  <c r="AK16" i="8" s="1"/>
  <c r="AL16" i="8"/>
  <c r="AM16" i="8" s="1"/>
  <c r="AH18" i="8"/>
  <c r="AI18" i="8" s="1"/>
  <c r="AJ18" i="8"/>
  <c r="AK18" i="8" s="1"/>
  <c r="AL18" i="8"/>
  <c r="AM18" i="8" s="1"/>
  <c r="AH19" i="8"/>
  <c r="AI19" i="8" s="1"/>
  <c r="AJ19" i="8"/>
  <c r="AK19" i="8" s="1"/>
  <c r="AL19" i="8"/>
  <c r="AM19" i="8" s="1"/>
  <c r="AH20" i="8"/>
  <c r="AI20" i="8" s="1"/>
  <c r="AJ20" i="8"/>
  <c r="AK20" i="8" s="1"/>
  <c r="AL20" i="8"/>
  <c r="AM20" i="8" s="1"/>
  <c r="AL3" i="8"/>
  <c r="AM3" i="8" s="1"/>
  <c r="AJ3" i="8"/>
  <c r="AK3" i="8" s="1"/>
  <c r="AH3" i="8"/>
  <c r="AI3" i="8" s="1"/>
  <c r="AE164" i="8"/>
  <c r="AF164" i="8"/>
  <c r="AG164" i="8"/>
  <c r="AE156" i="8"/>
  <c r="AF156" i="8"/>
  <c r="AG156" i="8"/>
  <c r="AE153" i="8"/>
  <c r="AF153" i="8"/>
  <c r="AG153" i="8"/>
  <c r="AE115" i="8"/>
  <c r="AF115" i="8"/>
  <c r="AG115" i="8"/>
  <c r="AE107" i="8"/>
  <c r="AF107" i="8"/>
  <c r="AG107" i="8"/>
  <c r="AE104" i="8"/>
  <c r="AF104" i="8"/>
  <c r="AG104" i="8"/>
  <c r="AE66" i="8"/>
  <c r="AF66" i="8"/>
  <c r="AG66" i="8"/>
  <c r="AE58" i="8"/>
  <c r="AF58" i="8"/>
  <c r="AG58" i="8"/>
  <c r="AE55" i="8"/>
  <c r="AF55" i="8"/>
  <c r="AG55" i="8"/>
  <c r="AE17" i="8"/>
  <c r="AF17" i="8"/>
  <c r="AG17" i="8"/>
  <c r="AE9" i="8"/>
  <c r="AF9" i="8"/>
  <c r="AG9" i="8"/>
  <c r="AE6" i="8"/>
  <c r="AF6" i="8"/>
  <c r="AG6" i="8"/>
  <c r="AD204" i="8"/>
  <c r="U204" i="8"/>
  <c r="V204" i="8"/>
  <c r="W204" i="8"/>
  <c r="AL204" i="8" s="1"/>
  <c r="AM204" i="8" s="1"/>
  <c r="X204" i="8"/>
  <c r="Y204" i="8"/>
  <c r="Z204" i="8"/>
  <c r="AA204" i="8"/>
  <c r="AB204" i="8"/>
  <c r="AJ204" i="8" s="1"/>
  <c r="AK204" i="8" s="1"/>
  <c r="AC204" i="8"/>
  <c r="K204" i="8"/>
  <c r="L204" i="8"/>
  <c r="M204" i="8"/>
  <c r="N204" i="8"/>
  <c r="O204" i="8"/>
  <c r="P204" i="8"/>
  <c r="Q204" i="8"/>
  <c r="R204" i="8"/>
  <c r="S204" i="8"/>
  <c r="T204" i="8"/>
  <c r="J204" i="8"/>
  <c r="AH201" i="8" l="1"/>
  <c r="AI201" i="8" s="1"/>
  <c r="AJ201" i="8"/>
  <c r="AK201" i="8" s="1"/>
  <c r="AL201" i="8"/>
  <c r="AM201" i="8" s="1"/>
  <c r="AH9" i="8"/>
  <c r="AI9" i="8" s="1"/>
  <c r="AF202" i="8"/>
  <c r="AH58" i="8"/>
  <c r="AI58" i="8" s="1"/>
  <c r="AH107" i="8"/>
  <c r="AI107" i="8" s="1"/>
  <c r="AG213" i="8"/>
  <c r="AE202" i="8"/>
  <c r="AH55" i="8"/>
  <c r="AI55" i="8" s="1"/>
  <c r="AF213" i="8"/>
  <c r="AH17" i="8"/>
  <c r="AI17" i="8" s="1"/>
  <c r="AF205" i="8"/>
  <c r="AH6" i="8"/>
  <c r="AI6" i="8" s="1"/>
  <c r="AE205" i="8"/>
  <c r="AG202" i="8"/>
  <c r="AE213" i="8"/>
  <c r="AH115" i="8"/>
  <c r="AI115" i="8" s="1"/>
  <c r="AG205" i="8"/>
  <c r="AH164" i="8"/>
  <c r="AI164" i="8" s="1"/>
  <c r="AH153" i="8"/>
  <c r="AI153" i="8" s="1"/>
  <c r="AH66" i="8"/>
  <c r="AI66" i="8" s="1"/>
  <c r="AH104" i="8"/>
  <c r="AI104" i="8" s="1"/>
  <c r="AH156" i="8"/>
  <c r="AI156" i="8" s="1"/>
  <c r="AH202" i="8" l="1"/>
  <c r="AI202" i="8" s="1"/>
  <c r="AH213" i="8"/>
  <c r="AI213" i="8" s="1"/>
  <c r="AH205" i="8"/>
  <c r="AI205" i="8" s="1"/>
  <c r="AD153" i="8" l="1"/>
  <c r="AC153" i="8"/>
  <c r="AB153" i="8"/>
  <c r="AJ153" i="8" s="1"/>
  <c r="AK153" i="8" s="1"/>
  <c r="AA153" i="8"/>
  <c r="Z153" i="8"/>
  <c r="Y153" i="8"/>
  <c r="X153" i="8"/>
  <c r="W153" i="8"/>
  <c r="AL153" i="8" s="1"/>
  <c r="AM153" i="8" s="1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AD104" i="8"/>
  <c r="AC104" i="8"/>
  <c r="AB104" i="8"/>
  <c r="AJ104" i="8" s="1"/>
  <c r="AK104" i="8" s="1"/>
  <c r="AA104" i="8"/>
  <c r="Z104" i="8"/>
  <c r="Y104" i="8"/>
  <c r="X104" i="8"/>
  <c r="W104" i="8"/>
  <c r="AL104" i="8" s="1"/>
  <c r="AM104" i="8" s="1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D55" i="8"/>
  <c r="AC55" i="8"/>
  <c r="AB55" i="8"/>
  <c r="AJ55" i="8" s="1"/>
  <c r="AK55" i="8" s="1"/>
  <c r="AA55" i="8"/>
  <c r="Z55" i="8"/>
  <c r="Y55" i="8"/>
  <c r="X55" i="8"/>
  <c r="W55" i="8"/>
  <c r="AL55" i="8" s="1"/>
  <c r="AM55" i="8" s="1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W6" i="8"/>
  <c r="AL6" i="8" s="1"/>
  <c r="AM6" i="8" s="1"/>
  <c r="X6" i="8"/>
  <c r="Y6" i="8"/>
  <c r="Z6" i="8"/>
  <c r="AA6" i="8"/>
  <c r="AB6" i="8"/>
  <c r="AJ6" i="8" s="1"/>
  <c r="AK6" i="8" s="1"/>
  <c r="AC6" i="8"/>
  <c r="AD6" i="8"/>
  <c r="C6" i="8"/>
  <c r="AD164" i="8"/>
  <c r="AC164" i="8"/>
  <c r="AB164" i="8"/>
  <c r="AJ164" i="8" s="1"/>
  <c r="AK164" i="8" s="1"/>
  <c r="AA164" i="8"/>
  <c r="Z164" i="8"/>
  <c r="Y164" i="8"/>
  <c r="X164" i="8"/>
  <c r="W164" i="8"/>
  <c r="AL164" i="8" s="1"/>
  <c r="AM164" i="8" s="1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AD115" i="8"/>
  <c r="AC115" i="8"/>
  <c r="AB115" i="8"/>
  <c r="AJ115" i="8" s="1"/>
  <c r="AK115" i="8" s="1"/>
  <c r="AA115" i="8"/>
  <c r="Z115" i="8"/>
  <c r="Y115" i="8"/>
  <c r="X115" i="8"/>
  <c r="W115" i="8"/>
  <c r="AL115" i="8" s="1"/>
  <c r="AM115" i="8" s="1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AD66" i="8"/>
  <c r="AC66" i="8"/>
  <c r="AB66" i="8"/>
  <c r="AJ66" i="8" s="1"/>
  <c r="AK66" i="8" s="1"/>
  <c r="AA66" i="8"/>
  <c r="Z66" i="8"/>
  <c r="Y66" i="8"/>
  <c r="X66" i="8"/>
  <c r="W66" i="8"/>
  <c r="AL66" i="8" s="1"/>
  <c r="AM66" i="8" s="1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AL17" i="8" s="1"/>
  <c r="AM17" i="8" s="1"/>
  <c r="X17" i="8"/>
  <c r="Y17" i="8"/>
  <c r="Z17" i="8"/>
  <c r="AA17" i="8"/>
  <c r="AB17" i="8"/>
  <c r="AJ17" i="8" s="1"/>
  <c r="AK17" i="8" s="1"/>
  <c r="AC17" i="8"/>
  <c r="AD17" i="8"/>
  <c r="C17" i="8"/>
  <c r="AD156" i="8"/>
  <c r="AC156" i="8"/>
  <c r="AB156" i="8"/>
  <c r="AJ156" i="8" s="1"/>
  <c r="AK156" i="8" s="1"/>
  <c r="AA156" i="8"/>
  <c r="Z156" i="8"/>
  <c r="Y156" i="8"/>
  <c r="X156" i="8"/>
  <c r="W156" i="8"/>
  <c r="AL156" i="8" s="1"/>
  <c r="AM156" i="8" s="1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AD107" i="8"/>
  <c r="AC107" i="8"/>
  <c r="AB107" i="8"/>
  <c r="AJ107" i="8" s="1"/>
  <c r="AK107" i="8" s="1"/>
  <c r="AA107" i="8"/>
  <c r="Z107" i="8"/>
  <c r="Y107" i="8"/>
  <c r="X107" i="8"/>
  <c r="W107" i="8"/>
  <c r="AL107" i="8" s="1"/>
  <c r="AM107" i="8" s="1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AD58" i="8"/>
  <c r="AC58" i="8"/>
  <c r="AB58" i="8"/>
  <c r="AJ58" i="8" s="1"/>
  <c r="AK58" i="8" s="1"/>
  <c r="AA58" i="8"/>
  <c r="Z58" i="8"/>
  <c r="Y58" i="8"/>
  <c r="X58" i="8"/>
  <c r="W58" i="8"/>
  <c r="AL58" i="8" s="1"/>
  <c r="AM58" i="8" s="1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K9" i="8"/>
  <c r="L9" i="8"/>
  <c r="M9" i="8"/>
  <c r="N9" i="8"/>
  <c r="O9" i="8"/>
  <c r="P9" i="8"/>
  <c r="Q9" i="8"/>
  <c r="R9" i="8"/>
  <c r="S9" i="8"/>
  <c r="T9" i="8"/>
  <c r="U9" i="8"/>
  <c r="V9" i="8"/>
  <c r="W9" i="8"/>
  <c r="AL9" i="8" s="1"/>
  <c r="AM9" i="8" s="1"/>
  <c r="X9" i="8"/>
  <c r="Y9" i="8"/>
  <c r="Z9" i="8"/>
  <c r="AA9" i="8"/>
  <c r="AB9" i="8"/>
  <c r="AJ9" i="8" s="1"/>
  <c r="AK9" i="8" s="1"/>
  <c r="AC9" i="8"/>
  <c r="AD9" i="8"/>
  <c r="J9" i="8"/>
  <c r="C202" i="8" l="1"/>
  <c r="F202" i="8"/>
  <c r="AD202" i="8"/>
  <c r="R202" i="8"/>
  <c r="N202" i="8"/>
  <c r="V202" i="8"/>
  <c r="G202" i="8"/>
  <c r="O202" i="8"/>
  <c r="W202" i="8"/>
  <c r="AL202" i="8" s="1"/>
  <c r="AM202" i="8" s="1"/>
  <c r="I202" i="8"/>
  <c r="Q202" i="8"/>
  <c r="Y202" i="8"/>
  <c r="AA202" i="8"/>
  <c r="E202" i="8"/>
  <c r="M202" i="8"/>
  <c r="U202" i="8"/>
  <c r="AC202" i="8"/>
  <c r="AB202" i="8"/>
  <c r="AJ202" i="8" s="1"/>
  <c r="AK202" i="8" s="1"/>
  <c r="T202" i="8"/>
  <c r="L202" i="8"/>
  <c r="D202" i="8"/>
  <c r="S202" i="8"/>
  <c r="K202" i="8"/>
  <c r="Z202" i="8"/>
  <c r="J202" i="8"/>
  <c r="X202" i="8"/>
  <c r="P202" i="8"/>
  <c r="H202" i="8"/>
  <c r="J213" i="8"/>
  <c r="R213" i="8"/>
  <c r="Z213" i="8"/>
  <c r="L213" i="8"/>
  <c r="T213" i="8"/>
  <c r="AB213" i="8"/>
  <c r="AJ213" i="8" s="1"/>
  <c r="AK213" i="8" s="1"/>
  <c r="L205" i="8"/>
  <c r="T205" i="8"/>
  <c r="AB205" i="8"/>
  <c r="AJ205" i="8" s="1"/>
  <c r="AK205" i="8" s="1"/>
  <c r="K205" i="8"/>
  <c r="S205" i="8"/>
  <c r="C213" i="8"/>
  <c r="P205" i="8"/>
  <c r="X205" i="8"/>
  <c r="AA205" i="8"/>
  <c r="E213" i="8"/>
  <c r="M213" i="8"/>
  <c r="U213" i="8"/>
  <c r="AC213" i="8"/>
  <c r="F213" i="8"/>
  <c r="N213" i="8"/>
  <c r="V213" i="8"/>
  <c r="AD213" i="8"/>
  <c r="Q205" i="8"/>
  <c r="Y205" i="8"/>
  <c r="O205" i="8"/>
  <c r="W205" i="8"/>
  <c r="AL205" i="8" s="1"/>
  <c r="AM205" i="8" s="1"/>
  <c r="D213" i="8"/>
  <c r="J205" i="8"/>
  <c r="R205" i="8"/>
  <c r="Z205" i="8"/>
  <c r="G213" i="8"/>
  <c r="O213" i="8"/>
  <c r="W213" i="8"/>
  <c r="AL213" i="8" s="1"/>
  <c r="AM213" i="8" s="1"/>
  <c r="H213" i="8"/>
  <c r="P213" i="8"/>
  <c r="X213" i="8"/>
  <c r="I213" i="8"/>
  <c r="Q213" i="8"/>
  <c r="Y213" i="8"/>
  <c r="M205" i="8"/>
  <c r="U205" i="8"/>
  <c r="AC205" i="8"/>
  <c r="N205" i="8"/>
  <c r="V205" i="8"/>
  <c r="AD205" i="8"/>
  <c r="K213" i="8"/>
  <c r="S213" i="8"/>
  <c r="AA213" i="8"/>
</calcChain>
</file>

<file path=xl/sharedStrings.xml><?xml version="1.0" encoding="utf-8"?>
<sst xmlns="http://schemas.openxmlformats.org/spreadsheetml/2006/main" count="897" uniqueCount="158">
  <si>
    <t>10</t>
  </si>
  <si>
    <t>Total, All Industries</t>
  </si>
  <si>
    <t>1013</t>
  </si>
  <si>
    <t>Manufacturing</t>
  </si>
  <si>
    <t>325</t>
  </si>
  <si>
    <t>Chemical Manufacturing</t>
  </si>
  <si>
    <t>3254</t>
  </si>
  <si>
    <t>3332</t>
  </si>
  <si>
    <t>Industrial Machinery Manufacturing</t>
  </si>
  <si>
    <t>3333</t>
  </si>
  <si>
    <t>334</t>
  </si>
  <si>
    <t>3341</t>
  </si>
  <si>
    <t>3344</t>
  </si>
  <si>
    <t>3345</t>
  </si>
  <si>
    <t>335</t>
  </si>
  <si>
    <t>3364</t>
  </si>
  <si>
    <t>3391</t>
  </si>
  <si>
    <t>5417</t>
  </si>
  <si>
    <t>6215</t>
  </si>
  <si>
    <t>Pharmaceutical &amp; Medicine Manufacturing</t>
  </si>
  <si>
    <t>Commercial &amp; Service Industry Machinery Manufacturing</t>
  </si>
  <si>
    <t>Computer &amp; Electronic Product Manufacturing</t>
  </si>
  <si>
    <t>Computer &amp; Peripheral Equipment Manufacturing</t>
  </si>
  <si>
    <t>Semiconductor &amp; Other Electronic Component Manufacturing</t>
  </si>
  <si>
    <t>Navigational, Measuring, Electromedical, &amp; Control Instruments Manufacturing</t>
  </si>
  <si>
    <t>Electrical Equipment, Appliance, &amp; Component Manufacturing</t>
  </si>
  <si>
    <t>Aerospace Product &amp; Parts Manufacturing</t>
  </si>
  <si>
    <t>Medical Equipment &amp; Supplies Manufacturing</t>
  </si>
  <si>
    <t>Scientific Research &amp; Development Services</t>
  </si>
  <si>
    <t>Medical &amp; Diagnostic Laboratories</t>
  </si>
  <si>
    <t>NAICS</t>
  </si>
  <si>
    <t>Industry</t>
  </si>
  <si>
    <t>FIRMS</t>
  </si>
  <si>
    <t>ESTABLISHMENTS</t>
  </si>
  <si>
    <t>EMPLOYMENT</t>
  </si>
  <si>
    <t>PAYROLL</t>
  </si>
  <si>
    <t>AVERAGE ANNUAL SALARY</t>
  </si>
  <si>
    <t>Total, Manufacturing</t>
  </si>
  <si>
    <t>TOTAL HIGH TECH</t>
  </si>
  <si>
    <t>HIGH TECH MANUFACTURING</t>
  </si>
  <si>
    <t>HIGH TECH NONMANUFACTURING</t>
  </si>
  <si>
    <t>325*</t>
  </si>
  <si>
    <t>Other Chemical Manufacturing</t>
  </si>
  <si>
    <t>334*</t>
  </si>
  <si>
    <t>Other Computer &amp; Electronic Product Manufacturing</t>
  </si>
  <si>
    <t>United States</t>
  </si>
  <si>
    <t>2010-2020</t>
  </si>
  <si>
    <t>2015-2020</t>
  </si>
  <si>
    <t>2019-2020</t>
  </si>
  <si>
    <t>High tech energy</t>
  </si>
  <si>
    <t>211</t>
  </si>
  <si>
    <t>Oil &amp; Gas Extraction</t>
  </si>
  <si>
    <t>2211</t>
  </si>
  <si>
    <t>Electric Power Generation, Transmission &amp; Distribution</t>
  </si>
  <si>
    <t>High tech trade</t>
  </si>
  <si>
    <t>42343</t>
  </si>
  <si>
    <t>Computer &amp; Computer Peripheral Equipment &amp; Software Merchant Wholesalers</t>
  </si>
  <si>
    <t>42345</t>
  </si>
  <si>
    <t xml:space="preserve">Medical, Dental, &amp; Hospital Equipment &amp; Supplies Merchant Wholesalers </t>
  </si>
  <si>
    <t>42511</t>
  </si>
  <si>
    <t xml:space="preserve">Business to Business Electronic Markets </t>
  </si>
  <si>
    <t>4541</t>
  </si>
  <si>
    <t xml:space="preserve">Electronic Shopping &amp; Mail-Order Houses </t>
  </si>
  <si>
    <t xml:space="preserve">National Security &amp; International Affairs </t>
  </si>
  <si>
    <t>928</t>
  </si>
  <si>
    <t>Electronic &amp; Precision Equipment Repair &amp; Maintenance</t>
  </si>
  <si>
    <t>8112</t>
  </si>
  <si>
    <t>Other Scientific &amp; Technical Consulting Services</t>
  </si>
  <si>
    <t>54169</t>
  </si>
  <si>
    <t>Environmental Consulting Services</t>
  </si>
  <si>
    <t>54162</t>
  </si>
  <si>
    <t>Architectural, Engineering, &amp; Related Services</t>
  </si>
  <si>
    <t>5413</t>
  </si>
  <si>
    <t>Engineering, R&amp;D, Labs/Testing &amp; Other</t>
  </si>
  <si>
    <t>Computer Training</t>
  </si>
  <si>
    <t>61142</t>
  </si>
  <si>
    <t>Computer Systems Design &amp; Related Services</t>
  </si>
  <si>
    <t>5415</t>
  </si>
  <si>
    <t>Internet Publishing &amp; Broadcasting &amp; Web Search Portals</t>
  </si>
  <si>
    <t>51913</t>
  </si>
  <si>
    <t>Data Processing, Hosting, &amp; Related Services</t>
  </si>
  <si>
    <t>518</t>
  </si>
  <si>
    <t>Telecommunications</t>
  </si>
  <si>
    <t>517</t>
  </si>
  <si>
    <t>Internet Publishing &amp; Broadcasting</t>
  </si>
  <si>
    <t>516</t>
  </si>
  <si>
    <t>Software Publishers</t>
  </si>
  <si>
    <t>5112</t>
  </si>
  <si>
    <t>High tech information &amp; other IT</t>
  </si>
  <si>
    <t>512*</t>
  </si>
  <si>
    <t>Motion Picture &amp; Sound Recording Industries, Excl. Motion Picture Exhibition</t>
  </si>
  <si>
    <t xml:space="preserve">      Semiconductor Machinery Manufacturing</t>
  </si>
  <si>
    <t>333242 (333295)</t>
  </si>
  <si>
    <t>Tech as a % of total</t>
  </si>
  <si>
    <t>Manufacturing as a % of tech</t>
  </si>
  <si>
    <t>Nonmanfuacturing as a % of tech</t>
  </si>
  <si>
    <t>Tech manufacturing as a % of total mfg</t>
  </si>
  <si>
    <t>333242</t>
  </si>
  <si>
    <t>Motion Picture &amp; Sound Recording Industries</t>
  </si>
  <si>
    <t>51213</t>
  </si>
  <si>
    <t>Motion Picture Exhibition</t>
  </si>
  <si>
    <t>EMPLOYMENT 2020</t>
  </si>
  <si>
    <t>Austin MSA</t>
  </si>
  <si>
    <t>Austin LQ</t>
  </si>
  <si>
    <t>1011</t>
  </si>
  <si>
    <t>Natural Resources and Mining</t>
  </si>
  <si>
    <t>11</t>
  </si>
  <si>
    <t>Agriculture, Forestry, Fishing and Hunting</t>
  </si>
  <si>
    <t>21</t>
  </si>
  <si>
    <t>Mining, Quarrying, and Oil and Gas Extraction</t>
  </si>
  <si>
    <t>23</t>
  </si>
  <si>
    <t>Construction</t>
  </si>
  <si>
    <t>31-33</t>
  </si>
  <si>
    <t>1021</t>
  </si>
  <si>
    <t>Trade, Transportation and Utilities</t>
  </si>
  <si>
    <t>42</t>
  </si>
  <si>
    <t>Wholesale Trade</t>
  </si>
  <si>
    <t>44-45</t>
  </si>
  <si>
    <t>Retail Trade</t>
  </si>
  <si>
    <t>48-49</t>
  </si>
  <si>
    <t>Transportation and Warehousing</t>
  </si>
  <si>
    <t>22</t>
  </si>
  <si>
    <t>Utilities</t>
  </si>
  <si>
    <t>51</t>
  </si>
  <si>
    <t>Information</t>
  </si>
  <si>
    <t>1023</t>
  </si>
  <si>
    <t>Financial Activities</t>
  </si>
  <si>
    <t>52</t>
  </si>
  <si>
    <t>Finance and Insurance</t>
  </si>
  <si>
    <t>53</t>
  </si>
  <si>
    <t>Real Estate and Rental and Leasing</t>
  </si>
  <si>
    <t>1024</t>
  </si>
  <si>
    <t>Professional and Business Services</t>
  </si>
  <si>
    <t>54</t>
  </si>
  <si>
    <t>Professional, Scientific, and Technical Services</t>
  </si>
  <si>
    <t>55</t>
  </si>
  <si>
    <t>Management of Companies and Enterprises</t>
  </si>
  <si>
    <t>56</t>
  </si>
  <si>
    <t>Administrative and Support and Waste Management and Remediation Services</t>
  </si>
  <si>
    <t>1025</t>
  </si>
  <si>
    <t>Education and Health Services</t>
  </si>
  <si>
    <t>61</t>
  </si>
  <si>
    <t>Educational Services</t>
  </si>
  <si>
    <t>62</t>
  </si>
  <si>
    <t>Health Care and Social Assistance</t>
  </si>
  <si>
    <t>1026</t>
  </si>
  <si>
    <t>Leisure and Hospitality</t>
  </si>
  <si>
    <t>71</t>
  </si>
  <si>
    <t>Arts, Entertainment, and Recreation</t>
  </si>
  <si>
    <t>72</t>
  </si>
  <si>
    <t>Accommodation and Food Services</t>
  </si>
  <si>
    <t>81</t>
  </si>
  <si>
    <t>Other Services (except Public Administration)</t>
  </si>
  <si>
    <t>92</t>
  </si>
  <si>
    <t>Public Administration</t>
  </si>
  <si>
    <t>99</t>
  </si>
  <si>
    <t>Unclassified</t>
  </si>
  <si>
    <t>ANNUAL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</si>
</sst>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21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8" tint="-0.249977111117893"/>
      <name val="Arial"/>
      <family val="2"/>
    </font>
    <font>
      <b/>
      <sz val="9"/>
      <color theme="5" tint="-0.249977111117893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3" borderId="0" xfId="0" applyNumberFormat="1" applyFont="1" applyFill="1"/>
    <xf numFmtId="0" fontId="2" fillId="2" borderId="0" xfId="0" applyNumberFormat="1" applyFont="1" applyFill="1"/>
    <xf numFmtId="0" fontId="2" fillId="4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64" fontId="0" fillId="0" borderId="0" xfId="0" applyNumberFormat="1"/>
    <xf numFmtId="165" fontId="0" fillId="0" borderId="0" xfId="2" applyNumberFormat="1" applyFont="1"/>
    <xf numFmtId="165" fontId="2" fillId="0" borderId="0" xfId="2" applyNumberFormat="1" applyFont="1"/>
    <xf numFmtId="164" fontId="1" fillId="0" borderId="0" xfId="0" applyNumberFormat="1" applyFont="1"/>
    <xf numFmtId="0" fontId="2" fillId="6" borderId="0" xfId="0" applyNumberFormat="1" applyFont="1" applyFill="1"/>
    <xf numFmtId="164" fontId="1" fillId="0" borderId="0" xfId="1" applyNumberFormat="1" applyFont="1"/>
    <xf numFmtId="164" fontId="9" fillId="0" borderId="0" xfId="0" applyNumberFormat="1" applyFont="1"/>
    <xf numFmtId="165" fontId="0" fillId="0" borderId="0" xfId="0" applyNumberFormat="1"/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5" fontId="10" fillId="0" borderId="0" xfId="2" applyNumberFormat="1" applyFo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6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 indent="2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11" fillId="7" borderId="0" xfId="0" applyFont="1" applyFill="1" applyBorder="1"/>
    <xf numFmtId="0" fontId="5" fillId="0" borderId="0" xfId="4" applyFont="1" applyAlignment="1">
      <alignment horizontal="left"/>
    </xf>
    <xf numFmtId="0" fontId="12" fillId="0" borderId="0" xfId="4" applyFont="1"/>
    <xf numFmtId="0" fontId="8" fillId="0" borderId="0" xfId="4"/>
    <xf numFmtId="165" fontId="0" fillId="0" borderId="0" xfId="5" applyNumberFormat="1" applyFont="1"/>
    <xf numFmtId="0" fontId="13" fillId="0" borderId="0" xfId="4" applyFont="1" applyAlignment="1">
      <alignment horizontal="center" wrapText="1"/>
    </xf>
    <xf numFmtId="0" fontId="2" fillId="5" borderId="0" xfId="4" applyFont="1" applyFill="1" applyAlignment="1">
      <alignment horizontal="center"/>
    </xf>
    <xf numFmtId="0" fontId="2" fillId="2" borderId="0" xfId="4" applyFont="1" applyFill="1" applyAlignment="1">
      <alignment horizontal="center"/>
    </xf>
    <xf numFmtId="0" fontId="2" fillId="3" borderId="0" xfId="4" applyFont="1" applyFill="1" applyAlignment="1">
      <alignment horizontal="center"/>
    </xf>
    <xf numFmtId="0" fontId="12" fillId="0" borderId="0" xfId="4" applyFont="1" applyAlignment="1">
      <alignment horizontal="left"/>
    </xf>
    <xf numFmtId="0" fontId="14" fillId="0" borderId="0" xfId="4" applyFont="1" applyAlignment="1">
      <alignment horizontal="left" indent="1"/>
    </xf>
    <xf numFmtId="164" fontId="12" fillId="0" borderId="0" xfId="4" applyNumberFormat="1" applyFont="1"/>
    <xf numFmtId="165" fontId="12" fillId="0" borderId="0" xfId="5" applyNumberFormat="1" applyFont="1"/>
    <xf numFmtId="0" fontId="12" fillId="0" borderId="0" xfId="4" applyFont="1" applyAlignment="1">
      <alignment horizontal="left" indent="1"/>
    </xf>
    <xf numFmtId="0" fontId="6" fillId="0" borderId="0" xfId="4" applyFont="1"/>
    <xf numFmtId="164" fontId="13" fillId="0" borderId="0" xfId="4" applyNumberFormat="1" applyFont="1"/>
    <xf numFmtId="165" fontId="13" fillId="0" borderId="0" xfId="5" applyNumberFormat="1" applyFont="1"/>
    <xf numFmtId="0" fontId="12" fillId="0" borderId="0" xfId="4" applyFont="1" applyAlignment="1">
      <alignment horizontal="left" indent="2"/>
    </xf>
    <xf numFmtId="0" fontId="7" fillId="0" borderId="1" xfId="4" applyFont="1" applyBorder="1" applyAlignment="1">
      <alignment horizontal="left"/>
    </xf>
    <xf numFmtId="0" fontId="8" fillId="0" borderId="0" xfId="4" applyAlignment="1">
      <alignment horizontal="left" indent="2"/>
    </xf>
    <xf numFmtId="0" fontId="1" fillId="0" borderId="0" xfId="4" quotePrefix="1" applyFont="1"/>
    <xf numFmtId="0" fontId="1" fillId="0" borderId="0" xfId="4" applyFont="1"/>
    <xf numFmtId="0" fontId="11" fillId="7" borderId="0" xfId="4" applyFont="1" applyFill="1"/>
    <xf numFmtId="165" fontId="11" fillId="0" borderId="0" xfId="5" applyNumberFormat="1" applyFont="1"/>
    <xf numFmtId="0" fontId="12" fillId="0" borderId="0" xfId="4" quotePrefix="1" applyFont="1"/>
    <xf numFmtId="164" fontId="9" fillId="0" borderId="0" xfId="4" applyNumberFormat="1" applyFont="1"/>
    <xf numFmtId="0" fontId="3" fillId="0" borderId="0" xfId="4" applyFont="1" applyAlignment="1">
      <alignment horizontal="left" indent="1"/>
    </xf>
    <xf numFmtId="164" fontId="15" fillId="0" borderId="0" xfId="3" applyNumberFormat="1" applyFont="1" applyFill="1" applyBorder="1"/>
    <xf numFmtId="164" fontId="15" fillId="0" borderId="0" xfId="4" applyNumberFormat="1" applyFont="1"/>
    <xf numFmtId="164" fontId="9" fillId="0" borderId="0" xfId="3" applyNumberFormat="1" applyFont="1" applyFill="1" applyBorder="1"/>
    <xf numFmtId="0" fontId="2" fillId="0" borderId="0" xfId="6" applyFont="1"/>
    <xf numFmtId="0" fontId="17" fillId="0" borderId="0" xfId="6" applyFont="1"/>
    <xf numFmtId="0" fontId="2" fillId="3" borderId="0" xfId="6" applyFont="1" applyFill="1"/>
    <xf numFmtId="0" fontId="2" fillId="2" borderId="0" xfId="6" applyFont="1" applyFill="1"/>
    <xf numFmtId="0" fontId="2" fillId="4" borderId="0" xfId="6" applyFont="1" applyFill="1"/>
    <xf numFmtId="0" fontId="2" fillId="6" borderId="0" xfId="6" applyFont="1" applyFill="1"/>
    <xf numFmtId="0" fontId="2" fillId="5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2" fillId="3" borderId="0" xfId="6" applyFont="1" applyFill="1" applyAlignment="1">
      <alignment horizontal="center"/>
    </xf>
    <xf numFmtId="0" fontId="16" fillId="0" borderId="0" xfId="6"/>
    <xf numFmtId="0" fontId="1" fillId="0" borderId="0" xfId="6" applyFont="1"/>
    <xf numFmtId="0" fontId="1" fillId="0" borderId="0" xfId="6" applyFont="1" applyAlignment="1">
      <alignment horizontal="left"/>
    </xf>
    <xf numFmtId="0" fontId="18" fillId="0" borderId="0" xfId="6" applyFont="1" applyAlignment="1">
      <alignment horizontal="left" indent="1"/>
    </xf>
    <xf numFmtId="164" fontId="18" fillId="0" borderId="0" xfId="7" applyNumberFormat="1" applyFont="1" applyFill="1"/>
    <xf numFmtId="164" fontId="19" fillId="0" borderId="0" xfId="6" applyNumberFormat="1" applyFont="1"/>
    <xf numFmtId="165" fontId="19" fillId="0" borderId="0" xfId="8" applyNumberFormat="1" applyFont="1"/>
    <xf numFmtId="165" fontId="0" fillId="0" borderId="0" xfId="8" applyNumberFormat="1" applyFont="1"/>
    <xf numFmtId="0" fontId="18" fillId="0" borderId="0" xfId="6" applyFont="1" applyAlignment="1">
      <alignment horizontal="left" indent="2"/>
    </xf>
    <xf numFmtId="164" fontId="18" fillId="0" borderId="0" xfId="7" applyNumberFormat="1" applyFont="1" applyFill="1" applyBorder="1"/>
    <xf numFmtId="0" fontId="18" fillId="0" borderId="0" xfId="6" applyFont="1"/>
    <xf numFmtId="164" fontId="18" fillId="0" borderId="0" xfId="6" applyNumberFormat="1" applyFont="1"/>
    <xf numFmtId="0" fontId="20" fillId="0" borderId="0" xfId="4" applyFont="1"/>
    <xf numFmtId="165" fontId="1" fillId="0" borderId="0" xfId="5" applyNumberFormat="1" applyFont="1"/>
    <xf numFmtId="166" fontId="1" fillId="0" borderId="0" xfId="3" applyNumberFormat="1" applyFont="1"/>
    <xf numFmtId="164" fontId="1" fillId="0" borderId="0" xfId="3" applyNumberFormat="1" applyFont="1"/>
    <xf numFmtId="0" fontId="1" fillId="0" borderId="0" xfId="4" applyFont="1" applyAlignment="1">
      <alignment horizontal="left"/>
    </xf>
    <xf numFmtId="166" fontId="13" fillId="0" borderId="0" xfId="3" applyNumberFormat="1" applyFont="1"/>
    <xf numFmtId="0" fontId="2" fillId="0" borderId="0" xfId="4" applyFont="1" applyAlignment="1">
      <alignment horizontal="left" indent="1"/>
    </xf>
    <xf numFmtId="0" fontId="2" fillId="0" borderId="0" xfId="0" applyFont="1" applyBorder="1" applyAlignment="1">
      <alignment horizontal="left" indent="1"/>
    </xf>
  </cellXfs>
  <cellStyles count="9">
    <cellStyle name="Comma" xfId="1" builtinId="3"/>
    <cellStyle name="Comma 2" xfId="3" xr:uid="{92F4D440-3D98-4592-91AB-6CD1BAC9F588}"/>
    <cellStyle name="Comma 3" xfId="7" xr:uid="{5DE5218D-95CD-49A6-A038-20FFC0585AB4}"/>
    <cellStyle name="Normal" xfId="0" builtinId="0"/>
    <cellStyle name="Normal 2" xfId="4" xr:uid="{1309A686-6435-43C0-9468-A54B2B8B0878}"/>
    <cellStyle name="Normal 3" xfId="6" xr:uid="{AB4AE89A-1499-4795-A1EE-6A4D867D6731}"/>
    <cellStyle name="Percent" xfId="2" builtinId="5"/>
    <cellStyle name="Percent 2" xfId="5" xr:uid="{FFB85AEF-4DC3-4396-8167-F22764D29600}"/>
    <cellStyle name="Percent 3" xfId="8" xr:uid="{16620F78-D68D-4202-BDBE-B31E01F35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'Austin High Tech'!$C$1:$AG$1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'Austin High Tech'!$C$148:$AG$148</c:f>
              <c:numCache>
                <c:formatCode>0.0%</c:formatCode>
                <c:ptCount val="31"/>
                <c:pt idx="0">
                  <c:v>0.67599652645401787</c:v>
                </c:pt>
                <c:pt idx="1">
                  <c:v>0.70030516420389488</c:v>
                </c:pt>
                <c:pt idx="2">
                  <c:v>0.69915595608348635</c:v>
                </c:pt>
                <c:pt idx="3">
                  <c:v>0.69451709795653727</c:v>
                </c:pt>
                <c:pt idx="4">
                  <c:v>0.68277797967393072</c:v>
                </c:pt>
                <c:pt idx="5">
                  <c:v>0.68703975575658216</c:v>
                </c:pt>
                <c:pt idx="6">
                  <c:v>0.69504806646336292</c:v>
                </c:pt>
                <c:pt idx="7">
                  <c:v>0.69000851267403496</c:v>
                </c:pt>
                <c:pt idx="8">
                  <c:v>0.70417928106622119</c:v>
                </c:pt>
                <c:pt idx="9">
                  <c:v>0.68988920527917719</c:v>
                </c:pt>
                <c:pt idx="10">
                  <c:v>0.66897392784802867</c:v>
                </c:pt>
                <c:pt idx="11">
                  <c:v>0.65096283291352353</c:v>
                </c:pt>
                <c:pt idx="12">
                  <c:v>0.63239542944773153</c:v>
                </c:pt>
                <c:pt idx="13">
                  <c:v>0.62746525309789081</c:v>
                </c:pt>
                <c:pt idx="14">
                  <c:v>0.62957195077109429</c:v>
                </c:pt>
                <c:pt idx="15">
                  <c:v>0.62689745144836795</c:v>
                </c:pt>
                <c:pt idx="16">
                  <c:v>0.62401548129202733</c:v>
                </c:pt>
                <c:pt idx="17">
                  <c:v>0.61161955177935801</c:v>
                </c:pt>
                <c:pt idx="18">
                  <c:v>0.61044264566469775</c:v>
                </c:pt>
                <c:pt idx="19">
                  <c:v>0.63401300764825197</c:v>
                </c:pt>
                <c:pt idx="20">
                  <c:v>0.64544508561157887</c:v>
                </c:pt>
                <c:pt idx="21">
                  <c:v>0.64735521439382893</c:v>
                </c:pt>
                <c:pt idx="22">
                  <c:v>0.64911566494344763</c:v>
                </c:pt>
                <c:pt idx="23">
                  <c:v>0.6339603529912039</c:v>
                </c:pt>
                <c:pt idx="24">
                  <c:v>0.6541257375948959</c:v>
                </c:pt>
                <c:pt idx="25">
                  <c:v>0.64661715850818868</c:v>
                </c:pt>
                <c:pt idx="26">
                  <c:v>0.62379861459420627</c:v>
                </c:pt>
                <c:pt idx="27">
                  <c:v>0.61959516372442358</c:v>
                </c:pt>
                <c:pt idx="28">
                  <c:v>0.61978396343996678</c:v>
                </c:pt>
                <c:pt idx="29">
                  <c:v>0.62783674521236332</c:v>
                </c:pt>
                <c:pt idx="30">
                  <c:v>0.63436934608425954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2-41F8-A5D7-8EE4F305B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98511"/>
        <c:axId val="746835951"/>
      </c:lineChart>
      <c:catAx>
        <c:axId val="74689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835951"/>
        <c:crosses val="autoZero"/>
        <c:auto val="1"/>
        <c:lblAlgn val="ctr"/>
        <c:lblOffset val="100"/>
        <c:noMultiLvlLbl val="0"/>
      </c:catAx>
      <c:valAx>
        <c:axId val="74683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89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156</xdr:row>
      <xdr:rowOff>100011</xdr:rowOff>
    </xdr:from>
    <xdr:to>
      <xdr:col>28</xdr:col>
      <xdr:colOff>76200</xdr:colOff>
      <xdr:row>185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2AB0AB-50A9-4A19-94BD-821BC90C8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59DD-E269-483A-87B2-20C845FD2DEA}">
  <dimension ref="A1:BS246"/>
  <sheetViews>
    <sheetView tabSelected="1"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defaultRowHeight="12" x14ac:dyDescent="0.2"/>
  <cols>
    <col min="1" max="1" width="9.140625" style="27"/>
    <col min="2" max="2" width="45.28515625" style="27" customWidth="1"/>
    <col min="3" max="34" width="14.7109375" customWidth="1"/>
    <col min="35" max="35" width="7.7109375" customWidth="1"/>
    <col min="36" max="36" width="14.85546875" customWidth="1"/>
    <col min="37" max="37" width="7.7109375" customWidth="1"/>
    <col min="38" max="38" width="16" customWidth="1"/>
    <col min="39" max="39" width="7.7109375" customWidth="1"/>
  </cols>
  <sheetData>
    <row r="1" spans="1:39" s="2" customFormat="1" x14ac:dyDescent="0.2">
      <c r="A1" s="21" t="s">
        <v>30</v>
      </c>
      <c r="B1" s="21" t="s">
        <v>31</v>
      </c>
      <c r="C1" s="3">
        <v>1990</v>
      </c>
      <c r="D1" s="3">
        <v>1991</v>
      </c>
      <c r="E1" s="3">
        <v>1992</v>
      </c>
      <c r="F1" s="3">
        <v>1993</v>
      </c>
      <c r="G1" s="3">
        <v>1994</v>
      </c>
      <c r="H1" s="3">
        <v>1995</v>
      </c>
      <c r="I1" s="3">
        <v>1996</v>
      </c>
      <c r="J1" s="3">
        <v>1997</v>
      </c>
      <c r="K1" s="3">
        <v>1998</v>
      </c>
      <c r="L1" s="3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5">
        <v>2010</v>
      </c>
      <c r="X1" s="5">
        <v>2011</v>
      </c>
      <c r="Y1" s="5">
        <v>2012</v>
      </c>
      <c r="Z1" s="5">
        <v>2013</v>
      </c>
      <c r="AA1" s="5">
        <v>2014</v>
      </c>
      <c r="AB1" s="5">
        <v>2015</v>
      </c>
      <c r="AC1" s="5">
        <v>2016</v>
      </c>
      <c r="AD1" s="5">
        <v>2017</v>
      </c>
      <c r="AE1" s="5">
        <v>2018</v>
      </c>
      <c r="AF1" s="5">
        <v>2019</v>
      </c>
      <c r="AG1" s="13">
        <v>2020</v>
      </c>
      <c r="AH1" s="17" t="s">
        <v>48</v>
      </c>
      <c r="AI1" s="17"/>
      <c r="AJ1" s="18" t="s">
        <v>47</v>
      </c>
      <c r="AK1" s="18"/>
      <c r="AL1" s="19" t="s">
        <v>46</v>
      </c>
      <c r="AM1" s="19"/>
    </row>
    <row r="2" spans="1:39" s="2" customFormat="1" ht="15.75" x14ac:dyDescent="0.25">
      <c r="A2" s="22" t="s">
        <v>32</v>
      </c>
      <c r="B2" s="2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9" ht="15.75" x14ac:dyDescent="0.25">
      <c r="A3" s="23" t="s">
        <v>0</v>
      </c>
      <c r="B3" s="24" t="s">
        <v>1</v>
      </c>
      <c r="C3" s="1">
        <v>16127.5</v>
      </c>
      <c r="D3" s="1">
        <v>17019.25</v>
      </c>
      <c r="E3" s="1">
        <v>17655.25</v>
      </c>
      <c r="F3" s="1">
        <v>18998</v>
      </c>
      <c r="G3" s="1">
        <v>20041.25</v>
      </c>
      <c r="H3" s="1">
        <v>21260.25</v>
      </c>
      <c r="I3" s="1">
        <v>22209.5</v>
      </c>
      <c r="J3" s="1">
        <v>24085.5</v>
      </c>
      <c r="K3" s="1">
        <v>24699.5</v>
      </c>
      <c r="L3" s="1">
        <v>25335.75</v>
      </c>
      <c r="M3" s="1">
        <v>26368.5</v>
      </c>
      <c r="N3" s="1">
        <v>26998</v>
      </c>
      <c r="O3" s="1">
        <v>27523.25</v>
      </c>
      <c r="P3" s="1">
        <v>28008</v>
      </c>
      <c r="Q3" s="1">
        <v>29213.75</v>
      </c>
      <c r="R3" s="1">
        <v>30319.5</v>
      </c>
      <c r="S3" s="1">
        <v>31620.75</v>
      </c>
      <c r="T3" s="1">
        <v>34359.75</v>
      </c>
      <c r="U3" s="1">
        <v>34298.5</v>
      </c>
      <c r="V3" s="1">
        <v>34812.75</v>
      </c>
      <c r="W3" s="1">
        <v>35474</v>
      </c>
      <c r="X3" s="1">
        <v>36729.5</v>
      </c>
      <c r="Y3" s="1">
        <v>38341</v>
      </c>
      <c r="Z3" s="1">
        <v>40128.75</v>
      </c>
      <c r="AA3" s="1">
        <v>42170.5</v>
      </c>
      <c r="AB3" s="1">
        <v>44264.75</v>
      </c>
      <c r="AC3" s="1">
        <v>46216.5</v>
      </c>
      <c r="AD3" s="1">
        <v>48368.25</v>
      </c>
      <c r="AE3" s="9">
        <v>50104.75</v>
      </c>
      <c r="AF3" s="9">
        <v>52168.75</v>
      </c>
      <c r="AG3" s="9">
        <v>54873</v>
      </c>
      <c r="AH3" s="9">
        <f>+AG3-AF3</f>
        <v>2704.25</v>
      </c>
      <c r="AI3" s="10">
        <f>+AH3/AF3</f>
        <v>5.1836587995687071E-2</v>
      </c>
      <c r="AJ3" s="9">
        <f>+AG3-AB3</f>
        <v>10608.25</v>
      </c>
      <c r="AK3" s="10">
        <f>+AJ3/AB3</f>
        <v>0.23965457841736371</v>
      </c>
      <c r="AL3" s="9">
        <f>+AG3-W3</f>
        <v>19399</v>
      </c>
      <c r="AM3" s="10">
        <f>+AL3/W3</f>
        <v>0.54685121497434741</v>
      </c>
    </row>
    <row r="4" spans="1:39" x14ac:dyDescent="0.2">
      <c r="A4" s="23" t="s">
        <v>2</v>
      </c>
      <c r="B4" s="25" t="s">
        <v>37</v>
      </c>
      <c r="C4" s="1">
        <v>942</v>
      </c>
      <c r="D4" s="1">
        <v>991</v>
      </c>
      <c r="E4" s="1">
        <v>1046</v>
      </c>
      <c r="F4" s="1">
        <v>1083.5</v>
      </c>
      <c r="G4" s="1">
        <v>1114.75</v>
      </c>
      <c r="H4" s="1">
        <v>1182.75</v>
      </c>
      <c r="I4" s="1">
        <v>1227.75</v>
      </c>
      <c r="J4" s="1">
        <v>1319.25</v>
      </c>
      <c r="K4" s="1">
        <v>1340</v>
      </c>
      <c r="L4" s="1">
        <v>1334</v>
      </c>
      <c r="M4" s="1">
        <v>1353</v>
      </c>
      <c r="N4" s="1">
        <v>1332</v>
      </c>
      <c r="O4" s="1">
        <v>1309</v>
      </c>
      <c r="P4" s="1">
        <v>1263.25</v>
      </c>
      <c r="Q4" s="1">
        <v>1262.5</v>
      </c>
      <c r="R4" s="1">
        <v>1266.75</v>
      </c>
      <c r="S4" s="1">
        <v>1276.5</v>
      </c>
      <c r="T4" s="1">
        <v>1359.25</v>
      </c>
      <c r="U4" s="1">
        <v>1353</v>
      </c>
      <c r="V4" s="1">
        <v>1337.75</v>
      </c>
      <c r="W4" s="1">
        <v>1312.75</v>
      </c>
      <c r="X4" s="1">
        <v>1358.75</v>
      </c>
      <c r="Y4" s="1">
        <v>1376.5</v>
      </c>
      <c r="Z4" s="1">
        <v>1380.25</v>
      </c>
      <c r="AA4" s="1">
        <v>1401.75</v>
      </c>
      <c r="AB4" s="1">
        <v>1445.5</v>
      </c>
      <c r="AC4" s="1">
        <v>1494</v>
      </c>
      <c r="AD4" s="1">
        <v>1559</v>
      </c>
      <c r="AE4" s="9">
        <v>1624.5</v>
      </c>
      <c r="AF4" s="9">
        <v>1663</v>
      </c>
      <c r="AG4" s="9">
        <v>1742</v>
      </c>
      <c r="AH4" s="9">
        <f t="shared" ref="AH4:AH20" si="0">+AG4-AF4</f>
        <v>79</v>
      </c>
      <c r="AI4" s="10">
        <f t="shared" ref="AI4:AI20" si="1">+AH4/AF4</f>
        <v>4.7504509921828024E-2</v>
      </c>
      <c r="AJ4" s="9">
        <f t="shared" ref="AJ4:AJ20" si="2">+AG4-AB4</f>
        <v>296.5</v>
      </c>
      <c r="AK4" s="10">
        <f t="shared" ref="AK4:AK20" si="3">+AJ4/AB4</f>
        <v>0.20511933586994119</v>
      </c>
      <c r="AL4" s="9">
        <f t="shared" ref="AL4:AL20" si="4">+AG4-W4</f>
        <v>429.25</v>
      </c>
      <c r="AM4" s="10">
        <f t="shared" ref="AM4:AM20" si="5">+AL4/W4</f>
        <v>0.32698533612645209</v>
      </c>
    </row>
    <row r="5" spans="1:39" x14ac:dyDescent="0.2">
      <c r="A5" s="23"/>
      <c r="B5" s="26" t="s">
        <v>38</v>
      </c>
      <c r="C5" s="7">
        <f>+C6+C21</f>
        <v>1306.25</v>
      </c>
      <c r="D5" s="7">
        <f t="shared" ref="D5:AG5" si="6">+D6+D21</f>
        <v>1462.5</v>
      </c>
      <c r="E5" s="7">
        <f t="shared" si="6"/>
        <v>1546.75</v>
      </c>
      <c r="F5" s="7">
        <f t="shared" si="6"/>
        <v>1711</v>
      </c>
      <c r="G5" s="7">
        <f t="shared" si="6"/>
        <v>1836.25</v>
      </c>
      <c r="H5" s="7">
        <f t="shared" si="6"/>
        <v>2111.5</v>
      </c>
      <c r="I5" s="7">
        <f t="shared" si="6"/>
        <v>2354.3333333333335</v>
      </c>
      <c r="J5" s="7">
        <f t="shared" si="6"/>
        <v>2633.25</v>
      </c>
      <c r="K5" s="7">
        <f t="shared" si="6"/>
        <v>2826.25</v>
      </c>
      <c r="L5" s="7">
        <f t="shared" si="6"/>
        <v>3049.75</v>
      </c>
      <c r="M5" s="7">
        <f t="shared" si="6"/>
        <v>3309.75</v>
      </c>
      <c r="N5" s="7">
        <f t="shared" si="6"/>
        <v>3392.25</v>
      </c>
      <c r="O5" s="7">
        <f t="shared" si="6"/>
        <v>3423.5</v>
      </c>
      <c r="P5" s="7">
        <f t="shared" si="6"/>
        <v>3398.5</v>
      </c>
      <c r="Q5" s="7">
        <f t="shared" si="6"/>
        <v>3585.5</v>
      </c>
      <c r="R5" s="7">
        <f t="shared" si="6"/>
        <v>3706.25</v>
      </c>
      <c r="S5" s="7">
        <f t="shared" si="6"/>
        <v>3865.5</v>
      </c>
      <c r="T5" s="7">
        <f t="shared" si="6"/>
        <v>4320.75</v>
      </c>
      <c r="U5" s="7">
        <f t="shared" si="6"/>
        <v>4428.25</v>
      </c>
      <c r="V5" s="7">
        <f t="shared" si="6"/>
        <v>4528.25</v>
      </c>
      <c r="W5" s="7">
        <f t="shared" si="6"/>
        <v>4669.75</v>
      </c>
      <c r="X5" s="7">
        <f t="shared" si="6"/>
        <v>4858</v>
      </c>
      <c r="Y5" s="7">
        <f t="shared" si="6"/>
        <v>5096.5</v>
      </c>
      <c r="Z5" s="7">
        <f t="shared" si="6"/>
        <v>5389</v>
      </c>
      <c r="AA5" s="7">
        <f t="shared" si="6"/>
        <v>5746.5</v>
      </c>
      <c r="AB5" s="7">
        <f t="shared" si="6"/>
        <v>6179</v>
      </c>
      <c r="AC5" s="7">
        <f t="shared" si="6"/>
        <v>6490.25</v>
      </c>
      <c r="AD5" s="7">
        <f t="shared" si="6"/>
        <v>6814.75</v>
      </c>
      <c r="AE5" s="7">
        <f t="shared" si="6"/>
        <v>7190</v>
      </c>
      <c r="AF5" s="7">
        <f t="shared" si="6"/>
        <v>7681.5</v>
      </c>
      <c r="AG5" s="7">
        <f t="shared" si="6"/>
        <v>8300.5</v>
      </c>
      <c r="AH5" s="8">
        <f t="shared" ref="AH5" si="7">+AG5-AF5</f>
        <v>619</v>
      </c>
      <c r="AI5" s="11">
        <f t="shared" ref="AI5" si="8">+AH5/AF5</f>
        <v>8.058321942328972E-2</v>
      </c>
      <c r="AJ5" s="8">
        <f t="shared" ref="AJ5" si="9">+AG5-AB5</f>
        <v>2121.5</v>
      </c>
      <c r="AK5" s="11">
        <f t="shared" ref="AK5" si="10">+AJ5/AB5</f>
        <v>0.34334034633435834</v>
      </c>
      <c r="AL5" s="8">
        <f t="shared" ref="AL5" si="11">+AG5-W5</f>
        <v>3630.75</v>
      </c>
      <c r="AM5" s="11">
        <f t="shared" ref="AM5" si="12">+AL5/W5</f>
        <v>0.77750414904438137</v>
      </c>
    </row>
    <row r="6" spans="1:39" x14ac:dyDescent="0.2">
      <c r="B6" s="26" t="s">
        <v>39</v>
      </c>
      <c r="C6" s="8">
        <f>+C7+C10+C12+C13+C18+C19+C20</f>
        <v>227.5</v>
      </c>
      <c r="D6" s="8">
        <f t="shared" ref="D6:AG6" si="13">+D7+D10+D12+D13+D18+D19+D20</f>
        <v>243</v>
      </c>
      <c r="E6" s="8">
        <f t="shared" si="13"/>
        <v>260</v>
      </c>
      <c r="F6" s="8">
        <f t="shared" si="13"/>
        <v>275.5</v>
      </c>
      <c r="G6" s="8">
        <f t="shared" si="13"/>
        <v>276.5</v>
      </c>
      <c r="H6" s="8">
        <f t="shared" si="13"/>
        <v>291.5</v>
      </c>
      <c r="I6" s="8">
        <f t="shared" si="13"/>
        <v>319</v>
      </c>
      <c r="J6" s="8">
        <f t="shared" si="13"/>
        <v>338</v>
      </c>
      <c r="K6" s="8">
        <f t="shared" si="13"/>
        <v>358.25</v>
      </c>
      <c r="L6" s="8">
        <f t="shared" si="13"/>
        <v>368</v>
      </c>
      <c r="M6" s="8">
        <f t="shared" si="13"/>
        <v>373.25</v>
      </c>
      <c r="N6" s="8">
        <f t="shared" si="13"/>
        <v>364.75</v>
      </c>
      <c r="O6" s="8">
        <f t="shared" si="13"/>
        <v>360.75</v>
      </c>
      <c r="P6" s="8">
        <f t="shared" si="13"/>
        <v>345.25</v>
      </c>
      <c r="Q6" s="8">
        <f t="shared" si="13"/>
        <v>339.75</v>
      </c>
      <c r="R6" s="8">
        <f t="shared" si="13"/>
        <v>348</v>
      </c>
      <c r="S6" s="8">
        <f t="shared" si="13"/>
        <v>348.75</v>
      </c>
      <c r="T6" s="8">
        <f t="shared" si="13"/>
        <v>358.75</v>
      </c>
      <c r="U6" s="8">
        <f t="shared" si="13"/>
        <v>359</v>
      </c>
      <c r="V6" s="8">
        <f>+V7+V10+V12+V13+V18+V19+V20</f>
        <v>384.25</v>
      </c>
      <c r="W6" s="8">
        <f t="shared" si="13"/>
        <v>378.5</v>
      </c>
      <c r="X6" s="8">
        <f t="shared" si="13"/>
        <v>387.25</v>
      </c>
      <c r="Y6" s="8">
        <f t="shared" si="13"/>
        <v>387.25</v>
      </c>
      <c r="Z6" s="8">
        <f t="shared" si="13"/>
        <v>376</v>
      </c>
      <c r="AA6" s="8">
        <f t="shared" si="13"/>
        <v>374</v>
      </c>
      <c r="AB6" s="8">
        <f t="shared" si="13"/>
        <v>380.75</v>
      </c>
      <c r="AC6" s="8">
        <f t="shared" si="13"/>
        <v>390.25</v>
      </c>
      <c r="AD6" s="8">
        <f t="shared" si="13"/>
        <v>419.25</v>
      </c>
      <c r="AE6" s="8">
        <f t="shared" si="13"/>
        <v>433</v>
      </c>
      <c r="AF6" s="8">
        <f t="shared" si="13"/>
        <v>446.5</v>
      </c>
      <c r="AG6" s="8">
        <f t="shared" si="13"/>
        <v>472.75</v>
      </c>
      <c r="AH6" s="8">
        <f t="shared" si="0"/>
        <v>26.25</v>
      </c>
      <c r="AI6" s="11">
        <f t="shared" si="1"/>
        <v>5.8790593505039193E-2</v>
      </c>
      <c r="AJ6" s="8">
        <f t="shared" si="2"/>
        <v>92</v>
      </c>
      <c r="AK6" s="11">
        <f t="shared" si="3"/>
        <v>0.24162836506894286</v>
      </c>
      <c r="AL6" s="8">
        <f t="shared" si="4"/>
        <v>94.25</v>
      </c>
      <c r="AM6" s="11">
        <f t="shared" si="5"/>
        <v>0.24900924702774108</v>
      </c>
    </row>
    <row r="7" spans="1:39" x14ac:dyDescent="0.2">
      <c r="A7" s="23" t="s">
        <v>4</v>
      </c>
      <c r="B7" s="28" t="s">
        <v>5</v>
      </c>
      <c r="C7" s="1">
        <v>23.75</v>
      </c>
      <c r="D7" s="1">
        <v>25</v>
      </c>
      <c r="E7" s="1">
        <v>26.5</v>
      </c>
      <c r="F7" s="1">
        <v>28</v>
      </c>
      <c r="G7" s="1">
        <v>26.75</v>
      </c>
      <c r="H7" s="1">
        <v>27.25</v>
      </c>
      <c r="I7" s="1">
        <v>31.75</v>
      </c>
      <c r="J7" s="1">
        <v>33.5</v>
      </c>
      <c r="K7" s="1">
        <v>34</v>
      </c>
      <c r="L7" s="1">
        <v>33.5</v>
      </c>
      <c r="M7" s="1">
        <v>38.75</v>
      </c>
      <c r="N7" s="1">
        <v>35</v>
      </c>
      <c r="O7" s="1">
        <v>39.25</v>
      </c>
      <c r="P7" s="1">
        <v>37.25</v>
      </c>
      <c r="Q7" s="1">
        <v>41.25</v>
      </c>
      <c r="R7" s="1">
        <v>44.75</v>
      </c>
      <c r="S7" s="1">
        <v>47</v>
      </c>
      <c r="T7" s="1">
        <v>47</v>
      </c>
      <c r="U7" s="1">
        <v>48.5</v>
      </c>
      <c r="V7" s="1">
        <v>48.25</v>
      </c>
      <c r="W7" s="1">
        <v>51</v>
      </c>
      <c r="X7" s="1">
        <v>52.75</v>
      </c>
      <c r="Y7" s="1">
        <v>53.75</v>
      </c>
      <c r="Z7" s="1">
        <v>57</v>
      </c>
      <c r="AA7" s="1">
        <v>58.5</v>
      </c>
      <c r="AB7" s="1">
        <v>62.25</v>
      </c>
      <c r="AC7" s="1">
        <v>60</v>
      </c>
      <c r="AD7" s="1">
        <v>69.75</v>
      </c>
      <c r="AE7" s="9">
        <v>73.75</v>
      </c>
      <c r="AF7" s="9">
        <v>78.5</v>
      </c>
      <c r="AG7" s="9">
        <v>85</v>
      </c>
      <c r="AH7" s="9">
        <f t="shared" si="0"/>
        <v>6.5</v>
      </c>
      <c r="AI7" s="10">
        <f t="shared" si="1"/>
        <v>8.2802547770700632E-2</v>
      </c>
      <c r="AJ7" s="9">
        <f t="shared" si="2"/>
        <v>22.75</v>
      </c>
      <c r="AK7" s="10">
        <f t="shared" si="3"/>
        <v>0.36546184738955823</v>
      </c>
      <c r="AL7" s="9">
        <f t="shared" si="4"/>
        <v>34</v>
      </c>
      <c r="AM7" s="10">
        <f t="shared" si="5"/>
        <v>0.66666666666666663</v>
      </c>
    </row>
    <row r="8" spans="1:39" x14ac:dyDescent="0.2">
      <c r="A8" s="23" t="s">
        <v>6</v>
      </c>
      <c r="B8" s="29" t="s">
        <v>19</v>
      </c>
      <c r="C8" s="1"/>
      <c r="D8" s="1"/>
      <c r="E8" s="1"/>
      <c r="F8" s="1"/>
      <c r="G8" s="1"/>
      <c r="H8" s="1"/>
      <c r="I8" s="1"/>
      <c r="J8" s="1">
        <v>11</v>
      </c>
      <c r="K8" s="1">
        <v>11</v>
      </c>
      <c r="L8" s="1">
        <v>10</v>
      </c>
      <c r="M8" s="1">
        <v>10.25</v>
      </c>
      <c r="N8" s="1">
        <v>10</v>
      </c>
      <c r="O8" s="1">
        <v>11</v>
      </c>
      <c r="P8" s="1">
        <v>9.75</v>
      </c>
      <c r="Q8" s="1">
        <v>11.5</v>
      </c>
      <c r="R8" s="1">
        <v>11.5</v>
      </c>
      <c r="S8" s="1">
        <v>11.75</v>
      </c>
      <c r="T8" s="1">
        <v>11.75</v>
      </c>
      <c r="U8" s="1">
        <v>12.75</v>
      </c>
      <c r="V8" s="1">
        <v>13</v>
      </c>
      <c r="W8" s="1">
        <v>13.5</v>
      </c>
      <c r="X8" s="1">
        <v>15</v>
      </c>
      <c r="Y8" s="1">
        <v>15.25</v>
      </c>
      <c r="Z8" s="1">
        <v>16</v>
      </c>
      <c r="AA8" s="1">
        <v>18</v>
      </c>
      <c r="AB8" s="1">
        <v>19.25</v>
      </c>
      <c r="AC8" s="1">
        <v>18.25</v>
      </c>
      <c r="AD8" s="1">
        <v>24.25</v>
      </c>
      <c r="AE8" s="9">
        <v>28</v>
      </c>
      <c r="AF8" s="9">
        <v>30.5</v>
      </c>
      <c r="AG8" s="9">
        <v>30.5</v>
      </c>
      <c r="AH8" s="9">
        <f t="shared" si="0"/>
        <v>0</v>
      </c>
      <c r="AI8" s="10">
        <f t="shared" si="1"/>
        <v>0</v>
      </c>
      <c r="AJ8" s="9">
        <f t="shared" si="2"/>
        <v>11.25</v>
      </c>
      <c r="AK8" s="10">
        <f t="shared" si="3"/>
        <v>0.58441558441558439</v>
      </c>
      <c r="AL8" s="9">
        <f t="shared" si="4"/>
        <v>17</v>
      </c>
      <c r="AM8" s="10">
        <f t="shared" si="5"/>
        <v>1.2592592592592593</v>
      </c>
    </row>
    <row r="9" spans="1:39" ht="12.75" x14ac:dyDescent="0.2">
      <c r="A9" s="30" t="s">
        <v>41</v>
      </c>
      <c r="B9" s="31" t="s">
        <v>42</v>
      </c>
      <c r="C9" s="1"/>
      <c r="D9" s="1"/>
      <c r="E9" s="1"/>
      <c r="F9" s="1"/>
      <c r="G9" s="1"/>
      <c r="H9" s="1"/>
      <c r="I9" s="1"/>
      <c r="J9" s="1">
        <f>+J7-J8</f>
        <v>22.5</v>
      </c>
      <c r="K9" s="1">
        <f t="shared" ref="K9:AG9" si="14">+K7-K8</f>
        <v>23</v>
      </c>
      <c r="L9" s="1">
        <f t="shared" si="14"/>
        <v>23.5</v>
      </c>
      <c r="M9" s="1">
        <f t="shared" si="14"/>
        <v>28.5</v>
      </c>
      <c r="N9" s="1">
        <f t="shared" si="14"/>
        <v>25</v>
      </c>
      <c r="O9" s="1">
        <f t="shared" si="14"/>
        <v>28.25</v>
      </c>
      <c r="P9" s="1">
        <f t="shared" si="14"/>
        <v>27.5</v>
      </c>
      <c r="Q9" s="1">
        <f t="shared" si="14"/>
        <v>29.75</v>
      </c>
      <c r="R9" s="1">
        <f t="shared" si="14"/>
        <v>33.25</v>
      </c>
      <c r="S9" s="1">
        <f t="shared" si="14"/>
        <v>35.25</v>
      </c>
      <c r="T9" s="1">
        <f t="shared" si="14"/>
        <v>35.25</v>
      </c>
      <c r="U9" s="1">
        <f t="shared" si="14"/>
        <v>35.75</v>
      </c>
      <c r="V9" s="1">
        <f t="shared" si="14"/>
        <v>35.25</v>
      </c>
      <c r="W9" s="1">
        <f t="shared" si="14"/>
        <v>37.5</v>
      </c>
      <c r="X9" s="1">
        <f t="shared" si="14"/>
        <v>37.75</v>
      </c>
      <c r="Y9" s="1">
        <f t="shared" si="14"/>
        <v>38.5</v>
      </c>
      <c r="Z9" s="1">
        <f t="shared" si="14"/>
        <v>41</v>
      </c>
      <c r="AA9" s="1">
        <f t="shared" si="14"/>
        <v>40.5</v>
      </c>
      <c r="AB9" s="1">
        <f t="shared" si="14"/>
        <v>43</v>
      </c>
      <c r="AC9" s="1">
        <f t="shared" si="14"/>
        <v>41.75</v>
      </c>
      <c r="AD9" s="1">
        <f t="shared" si="14"/>
        <v>45.5</v>
      </c>
      <c r="AE9" s="1">
        <f t="shared" si="14"/>
        <v>45.75</v>
      </c>
      <c r="AF9" s="1">
        <f t="shared" si="14"/>
        <v>48</v>
      </c>
      <c r="AG9" s="1">
        <f t="shared" si="14"/>
        <v>54.5</v>
      </c>
      <c r="AH9" s="9">
        <f t="shared" si="0"/>
        <v>6.5</v>
      </c>
      <c r="AI9" s="10">
        <f t="shared" si="1"/>
        <v>0.13541666666666666</v>
      </c>
      <c r="AJ9" s="9">
        <f t="shared" si="2"/>
        <v>11.5</v>
      </c>
      <c r="AK9" s="10">
        <f t="shared" si="3"/>
        <v>0.26744186046511625</v>
      </c>
      <c r="AL9" s="9">
        <f t="shared" si="4"/>
        <v>17</v>
      </c>
      <c r="AM9" s="10">
        <f t="shared" si="5"/>
        <v>0.45333333333333331</v>
      </c>
    </row>
    <row r="10" spans="1:39" x14ac:dyDescent="0.2">
      <c r="A10" s="23" t="s">
        <v>7</v>
      </c>
      <c r="B10" s="28" t="s">
        <v>8</v>
      </c>
      <c r="C10" s="1">
        <v>3</v>
      </c>
      <c r="D10" s="1">
        <v>3</v>
      </c>
      <c r="E10" s="1">
        <v>3.75</v>
      </c>
      <c r="F10" s="1">
        <v>5</v>
      </c>
      <c r="G10" s="1">
        <v>7</v>
      </c>
      <c r="H10" s="1">
        <v>7</v>
      </c>
      <c r="I10" s="1">
        <v>7.25</v>
      </c>
      <c r="J10" s="1"/>
      <c r="K10" s="1">
        <v>8</v>
      </c>
      <c r="L10" s="1">
        <v>7</v>
      </c>
      <c r="M10" s="1"/>
      <c r="N10" s="1"/>
      <c r="O10" s="1"/>
      <c r="P10" s="1"/>
      <c r="Q10" s="1"/>
      <c r="R10" s="1"/>
      <c r="S10" s="1"/>
      <c r="T10" s="1"/>
      <c r="U10" s="1"/>
      <c r="V10" s="1">
        <v>19</v>
      </c>
      <c r="W10" s="1">
        <v>18</v>
      </c>
      <c r="X10" s="1">
        <v>19</v>
      </c>
      <c r="Y10" s="1">
        <v>19.75</v>
      </c>
      <c r="Z10" s="1">
        <v>20</v>
      </c>
      <c r="AA10" s="1">
        <v>17.25</v>
      </c>
      <c r="AB10" s="1">
        <v>16.5</v>
      </c>
      <c r="AC10" s="1">
        <v>18</v>
      </c>
      <c r="AD10" s="1">
        <v>22.25</v>
      </c>
      <c r="AE10" s="9">
        <v>21.75</v>
      </c>
      <c r="AF10" s="9">
        <v>21.75</v>
      </c>
      <c r="AG10" s="9">
        <v>25.25</v>
      </c>
      <c r="AH10" s="9">
        <f t="shared" si="0"/>
        <v>3.5</v>
      </c>
      <c r="AI10" s="10">
        <f t="shared" si="1"/>
        <v>0.16091954022988506</v>
      </c>
      <c r="AJ10" s="9">
        <f t="shared" si="2"/>
        <v>8.75</v>
      </c>
      <c r="AK10" s="10">
        <f t="shared" si="3"/>
        <v>0.53030303030303028</v>
      </c>
      <c r="AL10" s="9">
        <f t="shared" si="4"/>
        <v>7.25</v>
      </c>
      <c r="AM10" s="10">
        <f t="shared" si="5"/>
        <v>0.40277777777777779</v>
      </c>
    </row>
    <row r="11" spans="1:39" x14ac:dyDescent="0.2">
      <c r="A11" s="32" t="s">
        <v>92</v>
      </c>
      <c r="B11" s="32" t="s">
        <v>91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>
        <v>5.75</v>
      </c>
      <c r="Q11" s="14">
        <v>8.5</v>
      </c>
      <c r="R11" s="14">
        <v>7</v>
      </c>
      <c r="S11" s="14">
        <v>7.5</v>
      </c>
      <c r="T11" s="14">
        <v>8.5</v>
      </c>
      <c r="U11" s="14">
        <v>9</v>
      </c>
      <c r="V11" s="14">
        <v>8</v>
      </c>
      <c r="W11" s="14">
        <v>8</v>
      </c>
      <c r="X11" s="14">
        <v>8.25</v>
      </c>
      <c r="Y11" s="14">
        <v>8</v>
      </c>
      <c r="Z11" s="14">
        <v>8.25</v>
      </c>
      <c r="AA11" s="14">
        <v>8</v>
      </c>
      <c r="AB11" s="14">
        <v>8</v>
      </c>
      <c r="AC11" s="14">
        <v>10</v>
      </c>
      <c r="AD11" s="14">
        <v>12.25</v>
      </c>
      <c r="AE11" s="14">
        <v>13</v>
      </c>
      <c r="AF11" s="14">
        <v>12.75</v>
      </c>
      <c r="AG11" s="14">
        <v>14</v>
      </c>
      <c r="AH11" s="9">
        <f t="shared" ref="AH11" si="15">+AG11-AF11</f>
        <v>1.25</v>
      </c>
      <c r="AI11" s="10">
        <f t="shared" ref="AI11" si="16">+AH11/AF11</f>
        <v>9.8039215686274508E-2</v>
      </c>
      <c r="AJ11" s="9">
        <f t="shared" ref="AJ11" si="17">+AG11-AB11</f>
        <v>6</v>
      </c>
      <c r="AK11" s="10">
        <f t="shared" ref="AK11" si="18">+AJ11/AB11</f>
        <v>0.75</v>
      </c>
      <c r="AL11" s="9">
        <f t="shared" ref="AL11" si="19">+AG11-W11</f>
        <v>6</v>
      </c>
      <c r="AM11" s="10">
        <f t="shared" ref="AM11" si="20">+AL11/W11</f>
        <v>0.75</v>
      </c>
    </row>
    <row r="12" spans="1:39" x14ac:dyDescent="0.2">
      <c r="A12" s="23" t="s">
        <v>9</v>
      </c>
      <c r="B12" s="28" t="s">
        <v>20</v>
      </c>
      <c r="C12" s="1">
        <v>6.25</v>
      </c>
      <c r="D12" s="1">
        <v>5</v>
      </c>
      <c r="E12" s="1">
        <v>5</v>
      </c>
      <c r="F12" s="1">
        <v>6</v>
      </c>
      <c r="G12" s="1">
        <v>6</v>
      </c>
      <c r="H12" s="1">
        <v>6.75</v>
      </c>
      <c r="I12" s="1">
        <v>7.5</v>
      </c>
      <c r="J12" s="1">
        <v>9.5</v>
      </c>
      <c r="K12" s="1">
        <v>11</v>
      </c>
      <c r="L12" s="1">
        <v>12.25</v>
      </c>
      <c r="M12" s="1">
        <v>16.5</v>
      </c>
      <c r="N12" s="1">
        <v>16.75</v>
      </c>
      <c r="O12" s="1">
        <v>14</v>
      </c>
      <c r="P12" s="1">
        <v>13</v>
      </c>
      <c r="Q12" s="1">
        <v>10.75</v>
      </c>
      <c r="R12" s="1">
        <v>12.5</v>
      </c>
      <c r="S12" s="1">
        <v>13.75</v>
      </c>
      <c r="T12" s="1">
        <v>14</v>
      </c>
      <c r="U12" s="1">
        <v>12.75</v>
      </c>
      <c r="V12" s="1">
        <v>14.25</v>
      </c>
      <c r="W12" s="1">
        <v>14</v>
      </c>
      <c r="X12" s="1">
        <v>16.25</v>
      </c>
      <c r="Y12" s="1">
        <v>16.5</v>
      </c>
      <c r="Z12" s="1">
        <v>13.5</v>
      </c>
      <c r="AA12" s="1">
        <v>14</v>
      </c>
      <c r="AB12" s="1">
        <v>14.75</v>
      </c>
      <c r="AC12" s="1">
        <v>14.25</v>
      </c>
      <c r="AD12" s="1">
        <v>19</v>
      </c>
      <c r="AE12" s="9">
        <v>20</v>
      </c>
      <c r="AF12" s="9">
        <v>18.5</v>
      </c>
      <c r="AG12" s="9">
        <v>18.25</v>
      </c>
      <c r="AH12" s="9">
        <f t="shared" si="0"/>
        <v>-0.25</v>
      </c>
      <c r="AI12" s="10">
        <f t="shared" si="1"/>
        <v>-1.3513513513513514E-2</v>
      </c>
      <c r="AJ12" s="9">
        <f t="shared" si="2"/>
        <v>3.5</v>
      </c>
      <c r="AK12" s="10">
        <f t="shared" si="3"/>
        <v>0.23728813559322035</v>
      </c>
      <c r="AL12" s="9">
        <f t="shared" si="4"/>
        <v>4.25</v>
      </c>
      <c r="AM12" s="10">
        <f t="shared" si="5"/>
        <v>0.30357142857142855</v>
      </c>
    </row>
    <row r="13" spans="1:39" x14ac:dyDescent="0.2">
      <c r="A13" s="23" t="s">
        <v>10</v>
      </c>
      <c r="B13" s="28" t="s">
        <v>21</v>
      </c>
      <c r="C13" s="1">
        <v>121.25</v>
      </c>
      <c r="D13" s="1">
        <v>138</v>
      </c>
      <c r="E13" s="1">
        <v>151</v>
      </c>
      <c r="F13" s="1">
        <v>161</v>
      </c>
      <c r="G13" s="1">
        <v>165</v>
      </c>
      <c r="H13" s="1">
        <v>177</v>
      </c>
      <c r="I13" s="1">
        <v>189.25</v>
      </c>
      <c r="J13" s="1">
        <v>201.25</v>
      </c>
      <c r="K13" s="1">
        <v>213.75</v>
      </c>
      <c r="L13" s="1">
        <v>222</v>
      </c>
      <c r="M13" s="1">
        <v>220.5</v>
      </c>
      <c r="N13" s="1">
        <v>219.5</v>
      </c>
      <c r="O13" s="1">
        <v>216</v>
      </c>
      <c r="P13" s="1">
        <v>199.75</v>
      </c>
      <c r="Q13" s="1">
        <v>198</v>
      </c>
      <c r="R13" s="1">
        <v>198.25</v>
      </c>
      <c r="S13" s="1">
        <v>196.75</v>
      </c>
      <c r="T13" s="1">
        <v>204.5</v>
      </c>
      <c r="U13" s="1">
        <v>204</v>
      </c>
      <c r="V13" s="1">
        <v>203.75</v>
      </c>
      <c r="W13" s="1">
        <v>197.25</v>
      </c>
      <c r="X13" s="1">
        <v>195</v>
      </c>
      <c r="Y13" s="1">
        <v>189</v>
      </c>
      <c r="Z13" s="1">
        <v>182.25</v>
      </c>
      <c r="AA13" s="1">
        <v>173.25</v>
      </c>
      <c r="AB13" s="1">
        <v>176.75</v>
      </c>
      <c r="AC13" s="1">
        <v>179</v>
      </c>
      <c r="AD13" s="1">
        <v>180.5</v>
      </c>
      <c r="AE13" s="9">
        <v>187.25</v>
      </c>
      <c r="AF13" s="9">
        <v>195</v>
      </c>
      <c r="AG13" s="9">
        <v>208</v>
      </c>
      <c r="AH13" s="9">
        <f t="shared" si="0"/>
        <v>13</v>
      </c>
      <c r="AI13" s="10">
        <f t="shared" si="1"/>
        <v>6.6666666666666666E-2</v>
      </c>
      <c r="AJ13" s="9">
        <f t="shared" si="2"/>
        <v>31.25</v>
      </c>
      <c r="AK13" s="10">
        <f t="shared" si="3"/>
        <v>0.1768033946251768</v>
      </c>
      <c r="AL13" s="9">
        <f t="shared" si="4"/>
        <v>10.75</v>
      </c>
      <c r="AM13" s="10">
        <f t="shared" si="5"/>
        <v>5.4499366286438533E-2</v>
      </c>
    </row>
    <row r="14" spans="1:39" x14ac:dyDescent="0.2">
      <c r="A14" s="23" t="s">
        <v>11</v>
      </c>
      <c r="B14" s="29" t="s">
        <v>22</v>
      </c>
      <c r="C14" s="1">
        <v>18.25</v>
      </c>
      <c r="D14" s="1">
        <v>21.5</v>
      </c>
      <c r="E14" s="1">
        <v>25.75</v>
      </c>
      <c r="F14" s="1">
        <v>27.25</v>
      </c>
      <c r="G14" s="1">
        <v>26.75</v>
      </c>
      <c r="H14" s="1">
        <v>26</v>
      </c>
      <c r="I14" s="1">
        <v>26.5</v>
      </c>
      <c r="J14" s="1">
        <v>29.5</v>
      </c>
      <c r="K14" s="1">
        <v>34.5</v>
      </c>
      <c r="L14" s="1">
        <v>33</v>
      </c>
      <c r="M14" s="1">
        <v>30</v>
      </c>
      <c r="N14" s="1">
        <v>31</v>
      </c>
      <c r="O14" s="1">
        <v>27</v>
      </c>
      <c r="P14" s="1">
        <v>22.25</v>
      </c>
      <c r="Q14" s="1">
        <v>22.25</v>
      </c>
      <c r="R14" s="1">
        <v>21.75</v>
      </c>
      <c r="S14" s="1">
        <v>21.5</v>
      </c>
      <c r="T14" s="1">
        <v>20.5</v>
      </c>
      <c r="U14" s="1">
        <v>20.75</v>
      </c>
      <c r="V14" s="1">
        <v>26.25</v>
      </c>
      <c r="W14" s="1">
        <v>26.75</v>
      </c>
      <c r="X14" s="1">
        <v>25.5</v>
      </c>
      <c r="Y14" s="1">
        <v>24.75</v>
      </c>
      <c r="Z14" s="1">
        <v>22.5</v>
      </c>
      <c r="AA14" s="1">
        <v>24</v>
      </c>
      <c r="AB14" s="1">
        <v>25.5</v>
      </c>
      <c r="AC14" s="1">
        <v>23.75</v>
      </c>
      <c r="AD14" s="1">
        <v>22</v>
      </c>
      <c r="AE14" s="9">
        <v>26</v>
      </c>
      <c r="AF14" s="9">
        <v>26.25</v>
      </c>
      <c r="AG14" s="9">
        <v>29.5</v>
      </c>
      <c r="AH14" s="9">
        <f t="shared" si="0"/>
        <v>3.25</v>
      </c>
      <c r="AI14" s="10">
        <f t="shared" si="1"/>
        <v>0.12380952380952381</v>
      </c>
      <c r="AJ14" s="9">
        <f t="shared" si="2"/>
        <v>4</v>
      </c>
      <c r="AK14" s="10">
        <f t="shared" si="3"/>
        <v>0.15686274509803921</v>
      </c>
      <c r="AL14" s="9">
        <f t="shared" si="4"/>
        <v>2.75</v>
      </c>
      <c r="AM14" s="10">
        <f t="shared" si="5"/>
        <v>0.10280373831775701</v>
      </c>
    </row>
    <row r="15" spans="1:39" x14ac:dyDescent="0.2">
      <c r="A15" s="23" t="s">
        <v>12</v>
      </c>
      <c r="B15" s="29" t="s">
        <v>23</v>
      </c>
      <c r="C15" s="1">
        <v>54.5</v>
      </c>
      <c r="D15" s="1">
        <v>57</v>
      </c>
      <c r="E15" s="1">
        <v>59.5</v>
      </c>
      <c r="F15" s="1">
        <v>62.25</v>
      </c>
      <c r="G15" s="1">
        <v>62.75</v>
      </c>
      <c r="H15" s="1">
        <v>72.5</v>
      </c>
      <c r="I15" s="1">
        <v>77.75</v>
      </c>
      <c r="J15" s="1">
        <v>83.75</v>
      </c>
      <c r="K15" s="1">
        <v>86.75</v>
      </c>
      <c r="L15" s="1">
        <v>92.25</v>
      </c>
      <c r="M15" s="1">
        <v>96</v>
      </c>
      <c r="N15" s="1">
        <v>100.75</v>
      </c>
      <c r="O15" s="1">
        <v>99</v>
      </c>
      <c r="P15" s="1">
        <v>90.75</v>
      </c>
      <c r="Q15" s="1">
        <v>90.25</v>
      </c>
      <c r="R15" s="1">
        <v>91.75</v>
      </c>
      <c r="S15" s="1">
        <v>91.25</v>
      </c>
      <c r="T15" s="1">
        <v>96.75</v>
      </c>
      <c r="U15" s="1">
        <v>94</v>
      </c>
      <c r="V15" s="1">
        <v>90.25</v>
      </c>
      <c r="W15" s="1">
        <v>88</v>
      </c>
      <c r="X15" s="1">
        <v>83.75</v>
      </c>
      <c r="Y15" s="1">
        <v>82.75</v>
      </c>
      <c r="Z15" s="1">
        <v>81.5</v>
      </c>
      <c r="AA15" s="1">
        <v>75.75</v>
      </c>
      <c r="AB15" s="1">
        <v>76.5</v>
      </c>
      <c r="AC15" s="1">
        <v>77.75</v>
      </c>
      <c r="AD15" s="1">
        <v>73.75</v>
      </c>
      <c r="AE15" s="9">
        <v>72</v>
      </c>
      <c r="AF15" s="9">
        <v>75.25</v>
      </c>
      <c r="AG15" s="9">
        <v>79.25</v>
      </c>
      <c r="AH15" s="9">
        <f t="shared" si="0"/>
        <v>4</v>
      </c>
      <c r="AI15" s="10">
        <f t="shared" si="1"/>
        <v>5.3156146179401995E-2</v>
      </c>
      <c r="AJ15" s="9">
        <f t="shared" si="2"/>
        <v>2.75</v>
      </c>
      <c r="AK15" s="10">
        <f t="shared" si="3"/>
        <v>3.5947712418300651E-2</v>
      </c>
      <c r="AL15" s="9">
        <f t="shared" si="4"/>
        <v>-8.75</v>
      </c>
      <c r="AM15" s="10">
        <f t="shared" si="5"/>
        <v>-9.9431818181818177E-2</v>
      </c>
    </row>
    <row r="16" spans="1:39" x14ac:dyDescent="0.2">
      <c r="A16" s="23" t="s">
        <v>13</v>
      </c>
      <c r="B16" s="29" t="s">
        <v>24</v>
      </c>
      <c r="C16" s="1">
        <v>31</v>
      </c>
      <c r="D16" s="1">
        <v>36.75</v>
      </c>
      <c r="E16" s="1">
        <v>41.5</v>
      </c>
      <c r="F16" s="1">
        <v>44.75</v>
      </c>
      <c r="G16" s="1">
        <v>46.5</v>
      </c>
      <c r="H16" s="1">
        <v>49.75</v>
      </c>
      <c r="I16" s="1">
        <v>51.75</v>
      </c>
      <c r="J16" s="1">
        <v>49</v>
      </c>
      <c r="K16" s="1">
        <v>51.5</v>
      </c>
      <c r="L16" s="1">
        <v>53</v>
      </c>
      <c r="M16" s="1">
        <v>56.25</v>
      </c>
      <c r="N16" s="1">
        <v>55.5</v>
      </c>
      <c r="O16" s="1">
        <v>56.75</v>
      </c>
      <c r="P16" s="1">
        <v>57</v>
      </c>
      <c r="Q16" s="1">
        <v>54.75</v>
      </c>
      <c r="R16" s="1">
        <v>55</v>
      </c>
      <c r="S16" s="1">
        <v>51</v>
      </c>
      <c r="T16" s="1">
        <v>58</v>
      </c>
      <c r="U16" s="1">
        <v>62.25</v>
      </c>
      <c r="V16" s="1">
        <v>59.25</v>
      </c>
      <c r="W16" s="1">
        <v>56.75</v>
      </c>
      <c r="X16" s="1">
        <v>56.5</v>
      </c>
      <c r="Y16" s="1">
        <v>53.75</v>
      </c>
      <c r="Z16" s="1">
        <v>55.5</v>
      </c>
      <c r="AA16" s="1">
        <v>53.75</v>
      </c>
      <c r="AB16" s="1">
        <v>55.75</v>
      </c>
      <c r="AC16" s="1">
        <v>59</v>
      </c>
      <c r="AD16" s="1">
        <v>66</v>
      </c>
      <c r="AE16" s="9">
        <v>67.5</v>
      </c>
      <c r="AF16" s="9">
        <v>72</v>
      </c>
      <c r="AG16" s="9">
        <v>78.75</v>
      </c>
      <c r="AH16" s="9">
        <f t="shared" si="0"/>
        <v>6.75</v>
      </c>
      <c r="AI16" s="10">
        <f t="shared" si="1"/>
        <v>9.375E-2</v>
      </c>
      <c r="AJ16" s="9">
        <f t="shared" si="2"/>
        <v>23</v>
      </c>
      <c r="AK16" s="10">
        <f t="shared" si="3"/>
        <v>0.41255605381165922</v>
      </c>
      <c r="AL16" s="9">
        <f t="shared" si="4"/>
        <v>22</v>
      </c>
      <c r="AM16" s="10">
        <f t="shared" si="5"/>
        <v>0.38766519823788548</v>
      </c>
    </row>
    <row r="17" spans="1:71" ht="12.75" x14ac:dyDescent="0.2">
      <c r="A17" s="30" t="s">
        <v>43</v>
      </c>
      <c r="B17" s="31" t="s">
        <v>44</v>
      </c>
      <c r="C17" s="1">
        <f>+C13-C14-C15-C16</f>
        <v>17.5</v>
      </c>
      <c r="D17" s="1">
        <f t="shared" ref="D17:AG17" si="21">+D13-D14-D15-D16</f>
        <v>22.75</v>
      </c>
      <c r="E17" s="1">
        <f t="shared" si="21"/>
        <v>24.25</v>
      </c>
      <c r="F17" s="1">
        <f t="shared" si="21"/>
        <v>26.75</v>
      </c>
      <c r="G17" s="1">
        <f t="shared" si="21"/>
        <v>29</v>
      </c>
      <c r="H17" s="1">
        <f t="shared" si="21"/>
        <v>28.75</v>
      </c>
      <c r="I17" s="1">
        <f t="shared" si="21"/>
        <v>33.25</v>
      </c>
      <c r="J17" s="1">
        <f t="shared" si="21"/>
        <v>39</v>
      </c>
      <c r="K17" s="1">
        <f t="shared" si="21"/>
        <v>41</v>
      </c>
      <c r="L17" s="1">
        <f t="shared" si="21"/>
        <v>43.75</v>
      </c>
      <c r="M17" s="1">
        <f t="shared" si="21"/>
        <v>38.25</v>
      </c>
      <c r="N17" s="1">
        <f t="shared" si="21"/>
        <v>32.25</v>
      </c>
      <c r="O17" s="1">
        <f t="shared" si="21"/>
        <v>33.25</v>
      </c>
      <c r="P17" s="1">
        <f t="shared" si="21"/>
        <v>29.75</v>
      </c>
      <c r="Q17" s="1">
        <f t="shared" si="21"/>
        <v>30.75</v>
      </c>
      <c r="R17" s="1">
        <f t="shared" si="21"/>
        <v>29.75</v>
      </c>
      <c r="S17" s="1">
        <f t="shared" si="21"/>
        <v>33</v>
      </c>
      <c r="T17" s="1">
        <f t="shared" si="21"/>
        <v>29.25</v>
      </c>
      <c r="U17" s="1">
        <f t="shared" si="21"/>
        <v>27</v>
      </c>
      <c r="V17" s="1">
        <f t="shared" si="21"/>
        <v>28</v>
      </c>
      <c r="W17" s="1">
        <f t="shared" si="21"/>
        <v>25.75</v>
      </c>
      <c r="X17" s="1">
        <f t="shared" si="21"/>
        <v>29.25</v>
      </c>
      <c r="Y17" s="1">
        <f t="shared" si="21"/>
        <v>27.75</v>
      </c>
      <c r="Z17" s="1">
        <f t="shared" si="21"/>
        <v>22.75</v>
      </c>
      <c r="AA17" s="1">
        <f t="shared" si="21"/>
        <v>19.75</v>
      </c>
      <c r="AB17" s="1">
        <f t="shared" si="21"/>
        <v>19</v>
      </c>
      <c r="AC17" s="1">
        <f t="shared" si="21"/>
        <v>18.5</v>
      </c>
      <c r="AD17" s="1">
        <f t="shared" si="21"/>
        <v>18.75</v>
      </c>
      <c r="AE17" s="1">
        <f t="shared" si="21"/>
        <v>21.75</v>
      </c>
      <c r="AF17" s="1">
        <f t="shared" si="21"/>
        <v>21.5</v>
      </c>
      <c r="AG17" s="1">
        <f t="shared" si="21"/>
        <v>20.5</v>
      </c>
      <c r="AH17" s="9">
        <f t="shared" si="0"/>
        <v>-1</v>
      </c>
      <c r="AI17" s="10">
        <f t="shared" si="1"/>
        <v>-4.6511627906976744E-2</v>
      </c>
      <c r="AJ17" s="9">
        <f t="shared" si="2"/>
        <v>1.5</v>
      </c>
      <c r="AK17" s="10">
        <f t="shared" si="3"/>
        <v>7.8947368421052627E-2</v>
      </c>
      <c r="AL17" s="9">
        <f t="shared" si="4"/>
        <v>-5.25</v>
      </c>
      <c r="AM17" s="10">
        <f t="shared" si="5"/>
        <v>-0.20388349514563106</v>
      </c>
    </row>
    <row r="18" spans="1:71" x14ac:dyDescent="0.2">
      <c r="A18" s="23" t="s">
        <v>14</v>
      </c>
      <c r="B18" s="28" t="s">
        <v>25</v>
      </c>
      <c r="C18" s="1">
        <v>23.25</v>
      </c>
      <c r="D18" s="1">
        <v>22.25</v>
      </c>
      <c r="E18" s="1">
        <v>23</v>
      </c>
      <c r="F18" s="1">
        <v>22.75</v>
      </c>
      <c r="G18" s="1">
        <v>23</v>
      </c>
      <c r="H18" s="1">
        <v>24</v>
      </c>
      <c r="I18" s="1">
        <v>28.75</v>
      </c>
      <c r="J18" s="1">
        <v>36.25</v>
      </c>
      <c r="K18" s="1">
        <v>34.75</v>
      </c>
      <c r="L18" s="1">
        <v>36</v>
      </c>
      <c r="M18" s="1">
        <v>37.25</v>
      </c>
      <c r="N18" s="1">
        <v>33.25</v>
      </c>
      <c r="O18" s="1">
        <v>33</v>
      </c>
      <c r="P18" s="1">
        <v>35</v>
      </c>
      <c r="Q18" s="1">
        <v>36</v>
      </c>
      <c r="R18" s="1">
        <v>36</v>
      </c>
      <c r="S18" s="1">
        <v>34.5</v>
      </c>
      <c r="T18" s="1">
        <v>36</v>
      </c>
      <c r="U18" s="1">
        <v>34.75</v>
      </c>
      <c r="V18" s="1">
        <v>35.25</v>
      </c>
      <c r="W18" s="1">
        <v>36.25</v>
      </c>
      <c r="X18" s="1">
        <v>39</v>
      </c>
      <c r="Y18" s="1">
        <v>39.25</v>
      </c>
      <c r="Z18" s="1">
        <v>40.5</v>
      </c>
      <c r="AA18" s="1">
        <v>45.5</v>
      </c>
      <c r="AB18" s="1">
        <v>44.25</v>
      </c>
      <c r="AC18" s="1">
        <v>48.25</v>
      </c>
      <c r="AD18" s="1">
        <v>53.5</v>
      </c>
      <c r="AE18" s="9">
        <v>56.25</v>
      </c>
      <c r="AF18" s="9">
        <v>59</v>
      </c>
      <c r="AG18" s="9">
        <v>62.5</v>
      </c>
      <c r="AH18" s="9">
        <f t="shared" si="0"/>
        <v>3.5</v>
      </c>
      <c r="AI18" s="10">
        <f t="shared" si="1"/>
        <v>5.9322033898305086E-2</v>
      </c>
      <c r="AJ18" s="9">
        <f t="shared" si="2"/>
        <v>18.25</v>
      </c>
      <c r="AK18" s="10">
        <f t="shared" si="3"/>
        <v>0.41242937853107342</v>
      </c>
      <c r="AL18" s="9">
        <f t="shared" si="4"/>
        <v>26.25</v>
      </c>
      <c r="AM18" s="10">
        <f t="shared" si="5"/>
        <v>0.72413793103448276</v>
      </c>
    </row>
    <row r="19" spans="1:71" x14ac:dyDescent="0.2">
      <c r="A19" s="23" t="s">
        <v>15</v>
      </c>
      <c r="B19" s="28" t="s">
        <v>26</v>
      </c>
      <c r="C19" s="1">
        <v>4</v>
      </c>
      <c r="D19" s="1">
        <v>3.25</v>
      </c>
      <c r="E19" s="1">
        <v>3.25</v>
      </c>
      <c r="F19" s="1">
        <v>3.5</v>
      </c>
      <c r="G19" s="1">
        <v>3.5</v>
      </c>
      <c r="H19" s="1">
        <v>4</v>
      </c>
      <c r="I19" s="1">
        <v>3</v>
      </c>
      <c r="J19" s="1">
        <v>4</v>
      </c>
      <c r="K19" s="1">
        <v>4.5</v>
      </c>
      <c r="L19" s="1">
        <v>4.75</v>
      </c>
      <c r="M19" s="1">
        <v>4</v>
      </c>
      <c r="N19" s="1">
        <v>4</v>
      </c>
      <c r="O19" s="1">
        <v>6</v>
      </c>
      <c r="P19" s="1">
        <v>6.25</v>
      </c>
      <c r="Q19" s="1">
        <v>7.5</v>
      </c>
      <c r="R19" s="1">
        <v>8.75</v>
      </c>
      <c r="S19" s="1">
        <v>8</v>
      </c>
      <c r="T19" s="1">
        <v>8</v>
      </c>
      <c r="U19" s="1">
        <v>8.75</v>
      </c>
      <c r="V19" s="1">
        <v>8.5</v>
      </c>
      <c r="W19" s="1">
        <v>9.75</v>
      </c>
      <c r="X19" s="1">
        <v>10.25</v>
      </c>
      <c r="Y19" s="1">
        <v>11.75</v>
      </c>
      <c r="Z19" s="1">
        <v>9</v>
      </c>
      <c r="AA19" s="1">
        <v>10</v>
      </c>
      <c r="AB19" s="1">
        <v>9</v>
      </c>
      <c r="AC19" s="1">
        <v>7.5</v>
      </c>
      <c r="AD19" s="1">
        <v>7</v>
      </c>
      <c r="AE19" s="9">
        <v>6.75</v>
      </c>
      <c r="AF19" s="9">
        <v>6.5</v>
      </c>
      <c r="AG19" s="9">
        <v>7.75</v>
      </c>
      <c r="AH19" s="9">
        <f t="shared" si="0"/>
        <v>1.25</v>
      </c>
      <c r="AI19" s="10">
        <f t="shared" si="1"/>
        <v>0.19230769230769232</v>
      </c>
      <c r="AJ19" s="9">
        <f t="shared" si="2"/>
        <v>-1.25</v>
      </c>
      <c r="AK19" s="10">
        <f t="shared" si="3"/>
        <v>-0.1388888888888889</v>
      </c>
      <c r="AL19" s="9">
        <f t="shared" si="4"/>
        <v>-2</v>
      </c>
      <c r="AM19" s="10">
        <f t="shared" si="5"/>
        <v>-0.20512820512820512</v>
      </c>
    </row>
    <row r="20" spans="1:71" x14ac:dyDescent="0.2">
      <c r="A20" s="23" t="s">
        <v>16</v>
      </c>
      <c r="B20" s="28" t="s">
        <v>27</v>
      </c>
      <c r="C20" s="1">
        <v>46</v>
      </c>
      <c r="D20" s="1">
        <v>46.5</v>
      </c>
      <c r="E20" s="1">
        <v>47.5</v>
      </c>
      <c r="F20" s="1">
        <v>49.25</v>
      </c>
      <c r="G20" s="1">
        <v>45.25</v>
      </c>
      <c r="H20" s="1">
        <v>45.5</v>
      </c>
      <c r="I20" s="1">
        <v>51.5</v>
      </c>
      <c r="J20" s="1">
        <v>53.5</v>
      </c>
      <c r="K20" s="1">
        <v>52.25</v>
      </c>
      <c r="L20" s="1">
        <v>52.5</v>
      </c>
      <c r="M20" s="1">
        <v>56.25</v>
      </c>
      <c r="N20" s="1">
        <v>56.25</v>
      </c>
      <c r="O20" s="1">
        <v>52.5</v>
      </c>
      <c r="P20" s="1">
        <v>54</v>
      </c>
      <c r="Q20" s="1">
        <v>46.25</v>
      </c>
      <c r="R20" s="1">
        <v>47.75</v>
      </c>
      <c r="S20" s="1">
        <v>48.75</v>
      </c>
      <c r="T20" s="1">
        <v>49.25</v>
      </c>
      <c r="U20" s="1">
        <v>50.25</v>
      </c>
      <c r="V20" s="1">
        <v>55.25</v>
      </c>
      <c r="W20" s="1">
        <v>52.25</v>
      </c>
      <c r="X20" s="1">
        <v>55</v>
      </c>
      <c r="Y20" s="1">
        <v>57.25</v>
      </c>
      <c r="Z20" s="1">
        <v>53.75</v>
      </c>
      <c r="AA20" s="1">
        <v>55.5</v>
      </c>
      <c r="AB20" s="1">
        <v>57.25</v>
      </c>
      <c r="AC20" s="1">
        <v>63.25</v>
      </c>
      <c r="AD20" s="1">
        <v>67.25</v>
      </c>
      <c r="AE20" s="9">
        <v>67.25</v>
      </c>
      <c r="AF20" s="9">
        <v>67.25</v>
      </c>
      <c r="AG20" s="9">
        <v>66</v>
      </c>
      <c r="AH20" s="9">
        <f t="shared" si="0"/>
        <v>-1.25</v>
      </c>
      <c r="AI20" s="10">
        <f t="shared" si="1"/>
        <v>-1.858736059479554E-2</v>
      </c>
      <c r="AJ20" s="9">
        <f t="shared" si="2"/>
        <v>8.75</v>
      </c>
      <c r="AK20" s="10">
        <f t="shared" si="3"/>
        <v>0.15283842794759825</v>
      </c>
      <c r="AL20" s="9">
        <f t="shared" si="4"/>
        <v>13.75</v>
      </c>
      <c r="AM20" s="10">
        <f t="shared" si="5"/>
        <v>0.26315789473684209</v>
      </c>
    </row>
    <row r="21" spans="1:71" x14ac:dyDescent="0.2">
      <c r="A21" s="23"/>
      <c r="B21" s="26" t="s">
        <v>40</v>
      </c>
      <c r="C21" s="7">
        <f>+C22+C25+C30+C39</f>
        <v>1078.75</v>
      </c>
      <c r="D21" s="7">
        <f>+D22+D25+D30+D39</f>
        <v>1219.5</v>
      </c>
      <c r="E21" s="7">
        <f t="shared" ref="E21:AG21" si="22">+E22+E25+E30+E39</f>
        <v>1286.75</v>
      </c>
      <c r="F21" s="7">
        <f t="shared" si="22"/>
        <v>1435.5</v>
      </c>
      <c r="G21" s="7">
        <f t="shared" si="22"/>
        <v>1559.75</v>
      </c>
      <c r="H21" s="7">
        <f t="shared" si="22"/>
        <v>1820</v>
      </c>
      <c r="I21" s="7">
        <f t="shared" si="22"/>
        <v>2035.3333333333335</v>
      </c>
      <c r="J21" s="7">
        <f t="shared" si="22"/>
        <v>2295.25</v>
      </c>
      <c r="K21" s="7">
        <f t="shared" si="22"/>
        <v>2468</v>
      </c>
      <c r="L21" s="7">
        <f t="shared" si="22"/>
        <v>2681.75</v>
      </c>
      <c r="M21" s="7">
        <f t="shared" si="22"/>
        <v>2936.5</v>
      </c>
      <c r="N21" s="7">
        <f t="shared" si="22"/>
        <v>3027.5</v>
      </c>
      <c r="O21" s="7">
        <f t="shared" si="22"/>
        <v>3062.75</v>
      </c>
      <c r="P21" s="7">
        <f t="shared" si="22"/>
        <v>3053.25</v>
      </c>
      <c r="Q21" s="7">
        <f t="shared" si="22"/>
        <v>3245.75</v>
      </c>
      <c r="R21" s="7">
        <f t="shared" si="22"/>
        <v>3358.25</v>
      </c>
      <c r="S21" s="7">
        <f t="shared" si="22"/>
        <v>3516.75</v>
      </c>
      <c r="T21" s="7">
        <f t="shared" si="22"/>
        <v>3962</v>
      </c>
      <c r="U21" s="7">
        <f t="shared" si="22"/>
        <v>4069.25</v>
      </c>
      <c r="V21" s="7">
        <f t="shared" si="22"/>
        <v>4144</v>
      </c>
      <c r="W21" s="7">
        <f t="shared" si="22"/>
        <v>4291.25</v>
      </c>
      <c r="X21" s="7">
        <f t="shared" si="22"/>
        <v>4470.75</v>
      </c>
      <c r="Y21" s="7">
        <f t="shared" si="22"/>
        <v>4709.25</v>
      </c>
      <c r="Z21" s="7">
        <f t="shared" si="22"/>
        <v>5013</v>
      </c>
      <c r="AA21" s="7">
        <f t="shared" si="22"/>
        <v>5372.5</v>
      </c>
      <c r="AB21" s="7">
        <f t="shared" si="22"/>
        <v>5798.25</v>
      </c>
      <c r="AC21" s="7">
        <f t="shared" si="22"/>
        <v>6100</v>
      </c>
      <c r="AD21" s="7">
        <f t="shared" si="22"/>
        <v>6395.5</v>
      </c>
      <c r="AE21" s="7">
        <f t="shared" si="22"/>
        <v>6757</v>
      </c>
      <c r="AF21" s="7">
        <f t="shared" si="22"/>
        <v>7235</v>
      </c>
      <c r="AG21" s="7">
        <f t="shared" si="22"/>
        <v>7827.75</v>
      </c>
      <c r="AH21" s="8">
        <f t="shared" ref="AH21:AH32" si="23">+AG21-AF21</f>
        <v>592.75</v>
      </c>
      <c r="AI21" s="11">
        <f t="shared" ref="AI21:AI32" si="24">+AH21/AF21</f>
        <v>8.1928127159640637E-2</v>
      </c>
      <c r="AJ21" s="8">
        <f t="shared" ref="AJ21:AJ32" si="25">+AG21-AB21</f>
        <v>2029.5</v>
      </c>
      <c r="AK21" s="11">
        <f t="shared" ref="AK21:AK32" si="26">+AJ21/AB21</f>
        <v>0.35001940240589835</v>
      </c>
      <c r="AL21" s="8">
        <f t="shared" ref="AL21:AL32" si="27">+AG21-W21</f>
        <v>3536.5</v>
      </c>
      <c r="AM21" s="11">
        <f t="shared" ref="AM21:AM32" si="28">+AL21/W21</f>
        <v>0.82411884648995049</v>
      </c>
    </row>
    <row r="22" spans="1:71" x14ac:dyDescent="0.2">
      <c r="A22" s="33"/>
      <c r="B22" s="26" t="s">
        <v>49</v>
      </c>
      <c r="C22" s="7">
        <f>SUM(C23:C24)</f>
        <v>80.5</v>
      </c>
      <c r="D22" s="7">
        <f>SUM(D23:D24)</f>
        <v>77.25</v>
      </c>
      <c r="E22" s="7">
        <f t="shared" ref="E22:AG22" si="29">SUM(E23:E24)</f>
        <v>74.75</v>
      </c>
      <c r="F22" s="7">
        <f t="shared" si="29"/>
        <v>79.25</v>
      </c>
      <c r="G22" s="7">
        <f t="shared" si="29"/>
        <v>80.75</v>
      </c>
      <c r="H22" s="7">
        <f t="shared" si="29"/>
        <v>84.25</v>
      </c>
      <c r="I22" s="7">
        <f t="shared" si="29"/>
        <v>80.25</v>
      </c>
      <c r="J22" s="7">
        <f t="shared" si="29"/>
        <v>82.75</v>
      </c>
      <c r="K22" s="7">
        <f t="shared" si="29"/>
        <v>83</v>
      </c>
      <c r="L22" s="7">
        <f t="shared" si="29"/>
        <v>83.75</v>
      </c>
      <c r="M22" s="7">
        <f t="shared" si="29"/>
        <v>93.25</v>
      </c>
      <c r="N22" s="7">
        <f t="shared" si="29"/>
        <v>102.25</v>
      </c>
      <c r="O22" s="7">
        <f t="shared" si="29"/>
        <v>91.25</v>
      </c>
      <c r="P22" s="7">
        <f t="shared" si="29"/>
        <v>91.5</v>
      </c>
      <c r="Q22" s="7">
        <f t="shared" si="29"/>
        <v>97</v>
      </c>
      <c r="R22" s="7">
        <f t="shared" si="29"/>
        <v>99</v>
      </c>
      <c r="S22" s="7">
        <f t="shared" si="29"/>
        <v>102.5</v>
      </c>
      <c r="T22" s="7">
        <f t="shared" si="29"/>
        <v>119.25</v>
      </c>
      <c r="U22" s="7">
        <f t="shared" si="29"/>
        <v>131.75</v>
      </c>
      <c r="V22" s="7">
        <f t="shared" si="29"/>
        <v>139.25</v>
      </c>
      <c r="W22" s="7">
        <f t="shared" si="29"/>
        <v>137</v>
      </c>
      <c r="X22" s="7">
        <f t="shared" si="29"/>
        <v>134.25</v>
      </c>
      <c r="Y22" s="7">
        <f t="shared" si="29"/>
        <v>133.5</v>
      </c>
      <c r="Z22" s="7">
        <f t="shared" si="29"/>
        <v>137.75</v>
      </c>
      <c r="AA22" s="7">
        <f t="shared" si="29"/>
        <v>140.25</v>
      </c>
      <c r="AB22" s="7">
        <f t="shared" si="29"/>
        <v>137.25</v>
      </c>
      <c r="AC22" s="7">
        <f t="shared" si="29"/>
        <v>130.5</v>
      </c>
      <c r="AD22" s="7">
        <f t="shared" si="29"/>
        <v>116</v>
      </c>
      <c r="AE22" s="7">
        <f t="shared" si="29"/>
        <v>120.5</v>
      </c>
      <c r="AF22" s="7">
        <f t="shared" si="29"/>
        <v>118.25</v>
      </c>
      <c r="AG22" s="7">
        <f t="shared" si="29"/>
        <v>118.75</v>
      </c>
      <c r="AH22" s="8">
        <f t="shared" si="23"/>
        <v>0.5</v>
      </c>
      <c r="AI22" s="11">
        <f t="shared" si="24"/>
        <v>4.2283298097251587E-3</v>
      </c>
      <c r="AJ22" s="8">
        <f t="shared" si="25"/>
        <v>-18.5</v>
      </c>
      <c r="AK22" s="11">
        <f t="shared" si="26"/>
        <v>-0.13479052823315119</v>
      </c>
      <c r="AL22" s="8">
        <f t="shared" si="27"/>
        <v>-18.25</v>
      </c>
      <c r="AM22" s="11">
        <f t="shared" si="28"/>
        <v>-0.13321167883211679</v>
      </c>
    </row>
    <row r="23" spans="1:71" x14ac:dyDescent="0.2">
      <c r="A23" s="33" t="s">
        <v>50</v>
      </c>
      <c r="B23" s="34" t="s">
        <v>51</v>
      </c>
      <c r="C23" s="1">
        <v>68.5</v>
      </c>
      <c r="D23" s="1">
        <v>66</v>
      </c>
      <c r="E23" s="1">
        <v>62.75</v>
      </c>
      <c r="F23" s="1">
        <v>66.75</v>
      </c>
      <c r="G23" s="1">
        <v>68.5</v>
      </c>
      <c r="H23" s="1">
        <v>69.5</v>
      </c>
      <c r="I23" s="1">
        <v>65.75</v>
      </c>
      <c r="J23" s="1">
        <v>68</v>
      </c>
      <c r="K23" s="1">
        <v>68</v>
      </c>
      <c r="L23" s="1">
        <v>68.75</v>
      </c>
      <c r="M23" s="1">
        <v>74.75</v>
      </c>
      <c r="N23" s="1">
        <v>83.5</v>
      </c>
      <c r="O23" s="1">
        <v>72.5</v>
      </c>
      <c r="P23" s="1">
        <v>71</v>
      </c>
      <c r="Q23" s="1">
        <v>75.5</v>
      </c>
      <c r="R23" s="1">
        <v>81</v>
      </c>
      <c r="S23" s="1">
        <v>83.25</v>
      </c>
      <c r="T23" s="1">
        <v>93.75</v>
      </c>
      <c r="U23" s="1">
        <v>103.75</v>
      </c>
      <c r="V23" s="1">
        <v>110</v>
      </c>
      <c r="W23" s="1">
        <v>108</v>
      </c>
      <c r="X23" s="1">
        <v>104.75</v>
      </c>
      <c r="Y23" s="1">
        <v>106.5</v>
      </c>
      <c r="Z23" s="1">
        <v>109.75</v>
      </c>
      <c r="AA23" s="1">
        <v>112.5</v>
      </c>
      <c r="AB23" s="1">
        <v>109.75</v>
      </c>
      <c r="AC23" s="1">
        <v>101.25</v>
      </c>
      <c r="AD23" s="1">
        <v>82.5</v>
      </c>
      <c r="AE23" s="1">
        <v>83.75</v>
      </c>
      <c r="AF23" s="1">
        <v>77.5</v>
      </c>
      <c r="AG23" s="1">
        <v>76.25</v>
      </c>
      <c r="AH23" s="9">
        <f t="shared" si="23"/>
        <v>-1.25</v>
      </c>
      <c r="AI23" s="10">
        <f t="shared" si="24"/>
        <v>-1.6129032258064516E-2</v>
      </c>
      <c r="AJ23" s="9">
        <f t="shared" si="25"/>
        <v>-33.5</v>
      </c>
      <c r="AK23" s="10">
        <f t="shared" si="26"/>
        <v>-0.30523917995444189</v>
      </c>
      <c r="AL23" s="9">
        <f t="shared" si="27"/>
        <v>-31.75</v>
      </c>
      <c r="AM23" s="10">
        <f t="shared" si="28"/>
        <v>-0.29398148148148145</v>
      </c>
    </row>
    <row r="24" spans="1:71" x14ac:dyDescent="0.2">
      <c r="A24" s="33" t="s">
        <v>52</v>
      </c>
      <c r="B24" s="34" t="s">
        <v>53</v>
      </c>
      <c r="C24" s="1">
        <v>12</v>
      </c>
      <c r="D24" s="1">
        <v>11.25</v>
      </c>
      <c r="E24" s="1">
        <v>12</v>
      </c>
      <c r="F24" s="1">
        <v>12.5</v>
      </c>
      <c r="G24" s="1">
        <v>12.25</v>
      </c>
      <c r="H24" s="1">
        <v>14.75</v>
      </c>
      <c r="I24" s="1">
        <v>14.5</v>
      </c>
      <c r="J24" s="1">
        <v>14.75</v>
      </c>
      <c r="K24" s="1">
        <v>15</v>
      </c>
      <c r="L24" s="1">
        <v>15</v>
      </c>
      <c r="M24" s="1">
        <v>18.5</v>
      </c>
      <c r="N24" s="1">
        <v>18.75</v>
      </c>
      <c r="O24" s="1">
        <v>18.75</v>
      </c>
      <c r="P24" s="1">
        <v>20.5</v>
      </c>
      <c r="Q24" s="1">
        <v>21.5</v>
      </c>
      <c r="R24" s="1">
        <v>18</v>
      </c>
      <c r="S24" s="1">
        <v>19.25</v>
      </c>
      <c r="T24" s="1">
        <v>25.5</v>
      </c>
      <c r="U24" s="1">
        <v>28</v>
      </c>
      <c r="V24" s="1">
        <v>29.25</v>
      </c>
      <c r="W24" s="1">
        <v>29</v>
      </c>
      <c r="X24" s="1">
        <v>29.5</v>
      </c>
      <c r="Y24" s="1">
        <v>27</v>
      </c>
      <c r="Z24" s="1">
        <v>28</v>
      </c>
      <c r="AA24" s="1">
        <v>27.75</v>
      </c>
      <c r="AB24" s="1">
        <v>27.5</v>
      </c>
      <c r="AC24" s="1">
        <v>29.25</v>
      </c>
      <c r="AD24" s="1">
        <v>33.5</v>
      </c>
      <c r="AE24" s="1">
        <v>36.75</v>
      </c>
      <c r="AF24" s="1">
        <v>40.75</v>
      </c>
      <c r="AG24" s="1">
        <v>42.5</v>
      </c>
      <c r="AH24" s="9">
        <f t="shared" si="23"/>
        <v>1.75</v>
      </c>
      <c r="AI24" s="10">
        <f t="shared" si="24"/>
        <v>4.2944785276073622E-2</v>
      </c>
      <c r="AJ24" s="9">
        <f t="shared" si="25"/>
        <v>15</v>
      </c>
      <c r="AK24" s="10">
        <f t="shared" si="26"/>
        <v>0.54545454545454541</v>
      </c>
      <c r="AL24" s="9">
        <f t="shared" si="27"/>
        <v>13.5</v>
      </c>
      <c r="AM24" s="10">
        <f t="shared" si="28"/>
        <v>0.46551724137931033</v>
      </c>
    </row>
    <row r="25" spans="1:71" x14ac:dyDescent="0.2">
      <c r="A25" s="33"/>
      <c r="B25" s="26" t="s">
        <v>54</v>
      </c>
      <c r="C25" s="7">
        <f>SUM(C26:C29)</f>
        <v>94.75</v>
      </c>
      <c r="D25" s="7">
        <f>SUM(D26:D29)</f>
        <v>119.75</v>
      </c>
      <c r="E25" s="7">
        <f t="shared" ref="E25:AG25" si="30">SUM(E26:E29)</f>
        <v>123</v>
      </c>
      <c r="F25" s="7">
        <f t="shared" si="30"/>
        <v>137.25</v>
      </c>
      <c r="G25" s="7">
        <f t="shared" si="30"/>
        <v>130.25</v>
      </c>
      <c r="H25" s="7">
        <f t="shared" si="30"/>
        <v>152.75</v>
      </c>
      <c r="I25" s="7">
        <f t="shared" si="30"/>
        <v>188.75</v>
      </c>
      <c r="J25" s="7">
        <f t="shared" si="30"/>
        <v>208</v>
      </c>
      <c r="K25" s="7">
        <f t="shared" si="30"/>
        <v>218</v>
      </c>
      <c r="L25" s="7">
        <f t="shared" si="30"/>
        <v>228.75</v>
      </c>
      <c r="M25" s="7">
        <f t="shared" si="30"/>
        <v>263.75</v>
      </c>
      <c r="N25" s="7">
        <f t="shared" si="30"/>
        <v>268.25</v>
      </c>
      <c r="O25" s="7">
        <f t="shared" si="30"/>
        <v>267.25</v>
      </c>
      <c r="P25" s="7">
        <f t="shared" si="30"/>
        <v>265.25</v>
      </c>
      <c r="Q25" s="7">
        <f t="shared" si="30"/>
        <v>290.75</v>
      </c>
      <c r="R25" s="7">
        <f t="shared" si="30"/>
        <v>286.5</v>
      </c>
      <c r="S25" s="7">
        <f t="shared" si="30"/>
        <v>306.25</v>
      </c>
      <c r="T25" s="7">
        <f t="shared" si="30"/>
        <v>350.25</v>
      </c>
      <c r="U25" s="7">
        <f t="shared" si="30"/>
        <v>355.75</v>
      </c>
      <c r="V25" s="7">
        <f t="shared" si="30"/>
        <v>362</v>
      </c>
      <c r="W25" s="7">
        <f t="shared" si="30"/>
        <v>390.5</v>
      </c>
      <c r="X25" s="7">
        <f t="shared" si="30"/>
        <v>410.75</v>
      </c>
      <c r="Y25" s="7">
        <f t="shared" si="30"/>
        <v>426.25</v>
      </c>
      <c r="Z25" s="7">
        <f t="shared" si="30"/>
        <v>458.75</v>
      </c>
      <c r="AA25" s="7">
        <f t="shared" si="30"/>
        <v>492</v>
      </c>
      <c r="AB25" s="7">
        <f t="shared" si="30"/>
        <v>526.75</v>
      </c>
      <c r="AC25" s="7">
        <f t="shared" si="30"/>
        <v>554.75</v>
      </c>
      <c r="AD25" s="7">
        <f t="shared" si="30"/>
        <v>605</v>
      </c>
      <c r="AE25" s="7">
        <f t="shared" si="30"/>
        <v>671.5</v>
      </c>
      <c r="AF25" s="7">
        <f t="shared" si="30"/>
        <v>706</v>
      </c>
      <c r="AG25" s="7">
        <f t="shared" si="30"/>
        <v>773.75</v>
      </c>
      <c r="AH25" s="8">
        <f t="shared" si="23"/>
        <v>67.75</v>
      </c>
      <c r="AI25" s="11">
        <f t="shared" si="24"/>
        <v>9.5963172804532579E-2</v>
      </c>
      <c r="AJ25" s="8">
        <f t="shared" si="25"/>
        <v>247</v>
      </c>
      <c r="AK25" s="11">
        <f t="shared" si="26"/>
        <v>0.46891314665401046</v>
      </c>
      <c r="AL25" s="8">
        <f t="shared" si="27"/>
        <v>383.25</v>
      </c>
      <c r="AM25" s="11">
        <f t="shared" si="28"/>
        <v>0.98143405889884761</v>
      </c>
    </row>
    <row r="26" spans="1:71" x14ac:dyDescent="0.2">
      <c r="A26" s="33" t="s">
        <v>55</v>
      </c>
      <c r="B26" s="34" t="s">
        <v>56</v>
      </c>
      <c r="C26" s="1">
        <v>44.25</v>
      </c>
      <c r="D26" s="1">
        <v>51.25</v>
      </c>
      <c r="E26" s="1">
        <v>51.5</v>
      </c>
      <c r="F26" s="1">
        <v>57.5</v>
      </c>
      <c r="G26" s="1">
        <v>65.5</v>
      </c>
      <c r="H26" s="1">
        <v>82.25</v>
      </c>
      <c r="I26" s="1">
        <v>101.5</v>
      </c>
      <c r="J26" s="1">
        <v>116.5</v>
      </c>
      <c r="K26" s="1">
        <v>123</v>
      </c>
      <c r="L26" s="1">
        <v>119.25</v>
      </c>
      <c r="M26" s="1">
        <v>127.5</v>
      </c>
      <c r="N26" s="1">
        <v>129.25</v>
      </c>
      <c r="O26" s="1">
        <v>123</v>
      </c>
      <c r="P26" s="1">
        <v>119.5</v>
      </c>
      <c r="Q26" s="1">
        <v>120.75</v>
      </c>
      <c r="R26" s="1">
        <v>116.5</v>
      </c>
      <c r="S26" s="1">
        <v>115.5</v>
      </c>
      <c r="T26" s="1">
        <v>122</v>
      </c>
      <c r="U26" s="1">
        <v>120.5</v>
      </c>
      <c r="V26" s="1">
        <v>120.25</v>
      </c>
      <c r="W26" s="1">
        <v>126</v>
      </c>
      <c r="X26" s="1">
        <v>125.25</v>
      </c>
      <c r="Y26" s="1">
        <v>124.25</v>
      </c>
      <c r="Z26" s="1">
        <v>127.75</v>
      </c>
      <c r="AA26" s="1">
        <v>127</v>
      </c>
      <c r="AB26" s="1">
        <v>131.5</v>
      </c>
      <c r="AC26" s="1">
        <v>139</v>
      </c>
      <c r="AD26" s="14">
        <v>144.25</v>
      </c>
      <c r="AE26" s="14">
        <v>161.75</v>
      </c>
      <c r="AF26" s="14">
        <v>172.75</v>
      </c>
      <c r="AG26" s="14">
        <v>168</v>
      </c>
      <c r="AH26" s="9">
        <f t="shared" si="23"/>
        <v>-4.75</v>
      </c>
      <c r="AI26" s="10">
        <f t="shared" si="24"/>
        <v>-2.7496382054992764E-2</v>
      </c>
      <c r="AJ26" s="9">
        <f t="shared" si="25"/>
        <v>36.5</v>
      </c>
      <c r="AK26" s="10">
        <f t="shared" si="26"/>
        <v>0.27756653992395436</v>
      </c>
      <c r="AL26" s="9">
        <f t="shared" si="27"/>
        <v>42</v>
      </c>
      <c r="AM26" s="10">
        <f t="shared" si="28"/>
        <v>0.33333333333333331</v>
      </c>
    </row>
    <row r="27" spans="1:71" x14ac:dyDescent="0.2">
      <c r="A27" s="33" t="s">
        <v>57</v>
      </c>
      <c r="B27" s="34" t="s">
        <v>58</v>
      </c>
      <c r="C27" s="1">
        <v>21.75</v>
      </c>
      <c r="D27" s="1">
        <v>21.5</v>
      </c>
      <c r="E27" s="1">
        <v>24.25</v>
      </c>
      <c r="F27" s="1">
        <v>27.75</v>
      </c>
      <c r="G27" s="1">
        <v>28.75</v>
      </c>
      <c r="H27" s="1">
        <v>31.75</v>
      </c>
      <c r="I27" s="1">
        <v>34.5</v>
      </c>
      <c r="J27" s="1">
        <v>35.75</v>
      </c>
      <c r="K27" s="1">
        <v>32.25</v>
      </c>
      <c r="L27" s="1">
        <v>36.75</v>
      </c>
      <c r="M27" s="1">
        <v>37.5</v>
      </c>
      <c r="N27" s="1">
        <v>40</v>
      </c>
      <c r="O27" s="1">
        <v>45.75</v>
      </c>
      <c r="P27" s="1">
        <v>48.25</v>
      </c>
      <c r="Q27" s="1">
        <v>52.75</v>
      </c>
      <c r="R27" s="1">
        <v>47.25</v>
      </c>
      <c r="S27" s="1">
        <v>53.75</v>
      </c>
      <c r="T27" s="1">
        <v>62.75</v>
      </c>
      <c r="U27" s="1">
        <v>68.75</v>
      </c>
      <c r="V27" s="1">
        <v>67.75</v>
      </c>
      <c r="W27" s="1">
        <v>73.75</v>
      </c>
      <c r="X27" s="1">
        <v>76.5</v>
      </c>
      <c r="Y27" s="1">
        <v>78.5</v>
      </c>
      <c r="Z27" s="1">
        <v>84.5</v>
      </c>
      <c r="AA27" s="1">
        <v>95.5</v>
      </c>
      <c r="AB27" s="1">
        <v>95.75</v>
      </c>
      <c r="AC27" s="1">
        <v>104.25</v>
      </c>
      <c r="AD27" s="14">
        <v>104.25</v>
      </c>
      <c r="AE27" s="14">
        <v>124.25</v>
      </c>
      <c r="AF27" s="14">
        <v>124.5</v>
      </c>
      <c r="AG27" s="14">
        <v>130.25</v>
      </c>
      <c r="AH27" s="9">
        <f t="shared" si="23"/>
        <v>5.75</v>
      </c>
      <c r="AI27" s="10">
        <f t="shared" si="24"/>
        <v>4.6184738955823292E-2</v>
      </c>
      <c r="AJ27" s="9">
        <f t="shared" si="25"/>
        <v>34.5</v>
      </c>
      <c r="AK27" s="10">
        <f t="shared" si="26"/>
        <v>0.36031331592689297</v>
      </c>
      <c r="AL27" s="9">
        <f t="shared" si="27"/>
        <v>56.5</v>
      </c>
      <c r="AM27" s="10">
        <f t="shared" si="28"/>
        <v>0.76610169491525426</v>
      </c>
    </row>
    <row r="28" spans="1:71" x14ac:dyDescent="0.2">
      <c r="A28" s="33" t="s">
        <v>59</v>
      </c>
      <c r="B28" s="34" t="s">
        <v>60</v>
      </c>
      <c r="C28" s="1">
        <v>28.75</v>
      </c>
      <c r="D28" s="1">
        <v>29</v>
      </c>
      <c r="E28" s="1">
        <v>30.25</v>
      </c>
      <c r="F28" s="1">
        <v>37</v>
      </c>
      <c r="G28" s="1">
        <v>36</v>
      </c>
      <c r="H28" s="1">
        <v>38.75</v>
      </c>
      <c r="I28" s="1">
        <v>36.75</v>
      </c>
      <c r="J28" s="1">
        <v>38.5</v>
      </c>
      <c r="K28" s="1">
        <v>42</v>
      </c>
      <c r="L28" s="1">
        <v>43</v>
      </c>
      <c r="M28" s="1">
        <v>52.25</v>
      </c>
      <c r="N28" s="1">
        <v>51.5</v>
      </c>
      <c r="O28" s="1">
        <v>49.5</v>
      </c>
      <c r="P28" s="1">
        <v>45.5</v>
      </c>
      <c r="Q28" s="1">
        <v>46</v>
      </c>
      <c r="R28" s="1">
        <v>42.75</v>
      </c>
      <c r="S28" s="1">
        <v>42.75</v>
      </c>
      <c r="T28" s="1">
        <v>48.5</v>
      </c>
      <c r="U28" s="1">
        <v>42.5</v>
      </c>
      <c r="V28" s="1">
        <v>40.75</v>
      </c>
      <c r="W28" s="1">
        <v>40</v>
      </c>
      <c r="X28" s="1">
        <v>32</v>
      </c>
      <c r="Y28" s="1">
        <v>30</v>
      </c>
      <c r="Z28" s="1">
        <v>30.5</v>
      </c>
      <c r="AA28" s="1">
        <v>29</v>
      </c>
      <c r="AB28" s="1">
        <v>25.5</v>
      </c>
      <c r="AC28" s="1">
        <v>25.5</v>
      </c>
      <c r="AD28" s="14">
        <v>29</v>
      </c>
      <c r="AE28" s="14">
        <v>34.5</v>
      </c>
      <c r="AF28" s="14">
        <v>32</v>
      </c>
      <c r="AG28" s="14">
        <v>29.25</v>
      </c>
      <c r="AH28" s="9">
        <f t="shared" si="23"/>
        <v>-2.75</v>
      </c>
      <c r="AI28" s="10">
        <f t="shared" si="24"/>
        <v>-8.59375E-2</v>
      </c>
      <c r="AJ28" s="9">
        <f t="shared" si="25"/>
        <v>3.75</v>
      </c>
      <c r="AK28" s="10">
        <f t="shared" si="26"/>
        <v>0.14705882352941177</v>
      </c>
      <c r="AL28" s="9">
        <f t="shared" si="27"/>
        <v>-10.75</v>
      </c>
      <c r="AM28" s="10">
        <f t="shared" si="28"/>
        <v>-0.26874999999999999</v>
      </c>
    </row>
    <row r="29" spans="1:71" x14ac:dyDescent="0.2">
      <c r="A29" s="33" t="s">
        <v>61</v>
      </c>
      <c r="B29" s="34" t="s">
        <v>62</v>
      </c>
      <c r="C29" s="1"/>
      <c r="D29" s="1">
        <v>18</v>
      </c>
      <c r="E29" s="1">
        <v>17</v>
      </c>
      <c r="F29" s="1">
        <v>15</v>
      </c>
      <c r="G29" s="1"/>
      <c r="H29" s="1"/>
      <c r="I29" s="1">
        <v>16</v>
      </c>
      <c r="J29" s="1">
        <v>17.25</v>
      </c>
      <c r="K29" s="1">
        <v>20.75</v>
      </c>
      <c r="L29" s="1">
        <v>29.75</v>
      </c>
      <c r="M29" s="1">
        <v>46.5</v>
      </c>
      <c r="N29" s="1">
        <v>47.5</v>
      </c>
      <c r="O29" s="1">
        <v>49</v>
      </c>
      <c r="P29" s="1">
        <v>52</v>
      </c>
      <c r="Q29" s="1">
        <v>71.25</v>
      </c>
      <c r="R29" s="1">
        <v>80</v>
      </c>
      <c r="S29" s="1">
        <v>94.25</v>
      </c>
      <c r="T29" s="1">
        <v>117</v>
      </c>
      <c r="U29" s="1">
        <v>124</v>
      </c>
      <c r="V29" s="1">
        <v>133.25</v>
      </c>
      <c r="W29" s="1">
        <v>150.75</v>
      </c>
      <c r="X29" s="1">
        <v>177</v>
      </c>
      <c r="Y29" s="1">
        <v>193.5</v>
      </c>
      <c r="Z29" s="1">
        <v>216</v>
      </c>
      <c r="AA29" s="1">
        <v>240.5</v>
      </c>
      <c r="AB29" s="1">
        <v>274</v>
      </c>
      <c r="AC29" s="1">
        <v>286</v>
      </c>
      <c r="AD29" s="14">
        <v>327.5</v>
      </c>
      <c r="AE29" s="14">
        <v>351</v>
      </c>
      <c r="AF29" s="14">
        <v>376.75</v>
      </c>
      <c r="AG29" s="14">
        <v>446.25</v>
      </c>
      <c r="AH29" s="9">
        <f t="shared" si="23"/>
        <v>69.5</v>
      </c>
      <c r="AI29" s="10">
        <f t="shared" si="24"/>
        <v>0.18447246184472463</v>
      </c>
      <c r="AJ29" s="9">
        <f t="shared" si="25"/>
        <v>172.25</v>
      </c>
      <c r="AK29" s="10">
        <f t="shared" si="26"/>
        <v>0.6286496350364964</v>
      </c>
      <c r="AL29" s="9">
        <f t="shared" si="27"/>
        <v>295.5</v>
      </c>
      <c r="AM29" s="10">
        <f t="shared" si="28"/>
        <v>1.9601990049751243</v>
      </c>
    </row>
    <row r="30" spans="1:71" x14ac:dyDescent="0.2">
      <c r="A30" s="33"/>
      <c r="B30" s="26" t="s">
        <v>88</v>
      </c>
      <c r="C30" s="7">
        <f t="shared" ref="C30:AG30" si="31">SUM(C31:C38)</f>
        <v>330</v>
      </c>
      <c r="D30" s="7">
        <f>SUM(D31:D38)</f>
        <v>389</v>
      </c>
      <c r="E30" s="7">
        <f t="shared" si="31"/>
        <v>440.75</v>
      </c>
      <c r="F30" s="7">
        <f t="shared" si="31"/>
        <v>507.75</v>
      </c>
      <c r="G30" s="7">
        <f t="shared" si="31"/>
        <v>578.75</v>
      </c>
      <c r="H30" s="7">
        <f t="shared" si="31"/>
        <v>705.5</v>
      </c>
      <c r="I30" s="7">
        <f t="shared" si="31"/>
        <v>817.58333333333337</v>
      </c>
      <c r="J30" s="7">
        <f t="shared" si="31"/>
        <v>976.5</v>
      </c>
      <c r="K30" s="7">
        <f t="shared" si="31"/>
        <v>1109.5</v>
      </c>
      <c r="L30" s="7">
        <f t="shared" si="31"/>
        <v>1255.75</v>
      </c>
      <c r="M30" s="7">
        <f t="shared" si="31"/>
        <v>1436.75</v>
      </c>
      <c r="N30" s="7">
        <f t="shared" si="31"/>
        <v>1475.75</v>
      </c>
      <c r="O30" s="7">
        <f t="shared" si="31"/>
        <v>1487.75</v>
      </c>
      <c r="P30" s="7">
        <f t="shared" si="31"/>
        <v>1475.5</v>
      </c>
      <c r="Q30" s="7">
        <f t="shared" si="31"/>
        <v>1580</v>
      </c>
      <c r="R30" s="7">
        <f t="shared" si="31"/>
        <v>1620.25</v>
      </c>
      <c r="S30" s="7">
        <f t="shared" si="31"/>
        <v>1694.5</v>
      </c>
      <c r="T30" s="7">
        <f t="shared" si="31"/>
        <v>1970.25</v>
      </c>
      <c r="U30" s="7">
        <f t="shared" si="31"/>
        <v>2036.5</v>
      </c>
      <c r="V30" s="7">
        <f t="shared" si="31"/>
        <v>2093.75</v>
      </c>
      <c r="W30" s="7">
        <f t="shared" si="31"/>
        <v>2179.75</v>
      </c>
      <c r="X30" s="7">
        <f t="shared" si="31"/>
        <v>2328</v>
      </c>
      <c r="Y30" s="7">
        <f t="shared" si="31"/>
        <v>2504.25</v>
      </c>
      <c r="Z30" s="7">
        <f t="shared" si="31"/>
        <v>2695.25</v>
      </c>
      <c r="AA30" s="7">
        <f t="shared" si="31"/>
        <v>2938</v>
      </c>
      <c r="AB30" s="7">
        <f t="shared" si="31"/>
        <v>3248.75</v>
      </c>
      <c r="AC30" s="7">
        <f t="shared" si="31"/>
        <v>3514</v>
      </c>
      <c r="AD30" s="7">
        <f t="shared" si="31"/>
        <v>3756</v>
      </c>
      <c r="AE30" s="7">
        <f t="shared" si="31"/>
        <v>3968.5</v>
      </c>
      <c r="AF30" s="7">
        <f t="shared" si="31"/>
        <v>4327.25</v>
      </c>
      <c r="AG30" s="7">
        <f t="shared" si="31"/>
        <v>4751.5</v>
      </c>
      <c r="AH30" s="8">
        <f t="shared" si="23"/>
        <v>424.25</v>
      </c>
      <c r="AI30" s="11">
        <f t="shared" si="24"/>
        <v>9.8041481310300993E-2</v>
      </c>
      <c r="AJ30" s="8">
        <f t="shared" si="25"/>
        <v>1502.75</v>
      </c>
      <c r="AK30" s="11">
        <f t="shared" si="26"/>
        <v>0.46256252404771064</v>
      </c>
      <c r="AL30" s="8">
        <f t="shared" si="27"/>
        <v>2571.75</v>
      </c>
      <c r="AM30" s="11">
        <f t="shared" si="28"/>
        <v>1.1798371372863861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</row>
    <row r="31" spans="1:71" x14ac:dyDescent="0.2">
      <c r="A31" s="33" t="s">
        <v>87</v>
      </c>
      <c r="B31" s="34" t="s">
        <v>86</v>
      </c>
      <c r="C31" s="1">
        <v>68</v>
      </c>
      <c r="D31" s="1">
        <v>85.5</v>
      </c>
      <c r="E31" s="1">
        <v>101.5</v>
      </c>
      <c r="F31" s="1">
        <v>111.5</v>
      </c>
      <c r="G31" s="1">
        <v>124</v>
      </c>
      <c r="H31" s="1">
        <v>146</v>
      </c>
      <c r="I31" s="1">
        <v>159</v>
      </c>
      <c r="J31" s="1">
        <v>170.75</v>
      </c>
      <c r="K31" s="1">
        <v>159.25</v>
      </c>
      <c r="L31" s="1">
        <v>155</v>
      </c>
      <c r="M31" s="1">
        <v>158.5</v>
      </c>
      <c r="N31" s="1">
        <v>168.75</v>
      </c>
      <c r="O31" s="1">
        <v>154</v>
      </c>
      <c r="P31" s="1">
        <v>142</v>
      </c>
      <c r="Q31" s="1">
        <v>141.25</v>
      </c>
      <c r="R31" s="1">
        <v>139.25</v>
      </c>
      <c r="S31" s="1">
        <v>128.75</v>
      </c>
      <c r="T31" s="1">
        <v>130</v>
      </c>
      <c r="U31" s="1">
        <v>126.75</v>
      </c>
      <c r="V31" s="1">
        <v>129.25</v>
      </c>
      <c r="W31" s="1">
        <v>133.5</v>
      </c>
      <c r="X31" s="1">
        <v>128.25</v>
      </c>
      <c r="Y31" s="1">
        <v>127.5</v>
      </c>
      <c r="Z31" s="1">
        <v>129</v>
      </c>
      <c r="AA31" s="1">
        <v>150</v>
      </c>
      <c r="AB31" s="1">
        <v>148.5</v>
      </c>
      <c r="AC31" s="1">
        <v>172.25</v>
      </c>
      <c r="AD31" s="14">
        <v>184.5</v>
      </c>
      <c r="AE31" s="14">
        <v>193.25</v>
      </c>
      <c r="AF31" s="14">
        <v>238</v>
      </c>
      <c r="AG31" s="14">
        <v>332.5</v>
      </c>
      <c r="AH31" s="9">
        <f t="shared" si="23"/>
        <v>94.5</v>
      </c>
      <c r="AI31" s="10">
        <f t="shared" si="24"/>
        <v>0.39705882352941174</v>
      </c>
      <c r="AJ31" s="9">
        <f t="shared" si="25"/>
        <v>184</v>
      </c>
      <c r="AK31" s="10">
        <f t="shared" si="26"/>
        <v>1.239057239057239</v>
      </c>
      <c r="AL31" s="9">
        <f t="shared" si="27"/>
        <v>199</v>
      </c>
      <c r="AM31" s="10">
        <f t="shared" si="28"/>
        <v>1.4906367041198503</v>
      </c>
    </row>
    <row r="32" spans="1:71" x14ac:dyDescent="0.2">
      <c r="A32" s="33" t="s">
        <v>89</v>
      </c>
      <c r="B32" s="34" t="s">
        <v>90</v>
      </c>
      <c r="C32" s="14">
        <v>39.5</v>
      </c>
      <c r="D32" s="14">
        <v>43.25</v>
      </c>
      <c r="E32" s="14">
        <v>48.75</v>
      </c>
      <c r="F32" s="14">
        <v>58.75</v>
      </c>
      <c r="G32" s="14">
        <v>64.75</v>
      </c>
      <c r="H32" s="14">
        <v>72.5</v>
      </c>
      <c r="I32" s="14">
        <v>73.75</v>
      </c>
      <c r="J32" s="14">
        <v>85.5</v>
      </c>
      <c r="K32" s="14">
        <v>98.75</v>
      </c>
      <c r="L32" s="14">
        <v>103.25</v>
      </c>
      <c r="M32" s="14">
        <v>97</v>
      </c>
      <c r="N32" s="14">
        <v>93</v>
      </c>
      <c r="O32" s="14">
        <v>90.25</v>
      </c>
      <c r="P32" s="14">
        <v>86.75</v>
      </c>
      <c r="Q32" s="14">
        <v>93</v>
      </c>
      <c r="R32" s="14">
        <v>99.75</v>
      </c>
      <c r="S32" s="14">
        <v>114.25</v>
      </c>
      <c r="T32" s="14">
        <v>129.5</v>
      </c>
      <c r="U32" s="14">
        <v>126.5</v>
      </c>
      <c r="V32" s="14">
        <v>121</v>
      </c>
      <c r="W32" s="14">
        <v>123.75</v>
      </c>
      <c r="X32" s="14">
        <v>129</v>
      </c>
      <c r="Y32" s="14">
        <v>137.25</v>
      </c>
      <c r="Z32" s="14">
        <v>161.25</v>
      </c>
      <c r="AA32" s="14">
        <v>165.75</v>
      </c>
      <c r="AB32" s="14">
        <v>177</v>
      </c>
      <c r="AC32" s="14">
        <v>194.25</v>
      </c>
      <c r="AD32" s="14">
        <v>205.75</v>
      </c>
      <c r="AE32" s="14">
        <v>218.5</v>
      </c>
      <c r="AF32" s="14">
        <v>244</v>
      </c>
      <c r="AG32" s="14">
        <v>272.25</v>
      </c>
      <c r="AH32" s="9">
        <f t="shared" si="23"/>
        <v>28.25</v>
      </c>
      <c r="AI32" s="10">
        <f t="shared" si="24"/>
        <v>0.11577868852459017</v>
      </c>
      <c r="AJ32" s="9">
        <f t="shared" si="25"/>
        <v>95.25</v>
      </c>
      <c r="AK32" s="10">
        <f t="shared" si="26"/>
        <v>0.53813559322033899</v>
      </c>
      <c r="AL32" s="9">
        <f t="shared" si="27"/>
        <v>148.5</v>
      </c>
      <c r="AM32" s="10">
        <f t="shared" si="28"/>
        <v>1.2</v>
      </c>
    </row>
    <row r="33" spans="1:39" x14ac:dyDescent="0.2">
      <c r="A33" s="33" t="s">
        <v>85</v>
      </c>
      <c r="B33" s="34" t="s">
        <v>84</v>
      </c>
      <c r="C33" s="1"/>
      <c r="D33" s="1">
        <v>3</v>
      </c>
      <c r="E33" s="1">
        <v>3</v>
      </c>
      <c r="F33" s="1"/>
      <c r="G33" s="1"/>
      <c r="H33" s="1"/>
      <c r="I33" s="1">
        <v>7.333333333333333</v>
      </c>
      <c r="J33" s="1">
        <v>7.5</v>
      </c>
      <c r="K33" s="1">
        <v>9.75</v>
      </c>
      <c r="L33" s="1">
        <v>15.75</v>
      </c>
      <c r="M33" s="1">
        <v>27</v>
      </c>
      <c r="N33" s="1">
        <v>25.75</v>
      </c>
      <c r="O33" s="1">
        <v>25.75</v>
      </c>
      <c r="P33" s="1">
        <v>26.75</v>
      </c>
      <c r="Q33" s="1">
        <v>27</v>
      </c>
      <c r="R33" s="1">
        <v>26.5</v>
      </c>
      <c r="S33" s="1">
        <v>29.75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H33" s="9"/>
      <c r="AI33" s="10"/>
      <c r="AJ33" s="9"/>
      <c r="AK33" s="10"/>
      <c r="AL33" s="9"/>
      <c r="AM33" s="10"/>
    </row>
    <row r="34" spans="1:39" x14ac:dyDescent="0.2">
      <c r="A34" s="33" t="s">
        <v>83</v>
      </c>
      <c r="B34" s="34" t="s">
        <v>82</v>
      </c>
      <c r="C34" s="1">
        <v>56.5</v>
      </c>
      <c r="D34" s="1">
        <v>60.25</v>
      </c>
      <c r="E34" s="1">
        <v>61</v>
      </c>
      <c r="F34" s="1">
        <v>72.5</v>
      </c>
      <c r="G34" s="1">
        <v>73.5</v>
      </c>
      <c r="H34" s="1">
        <v>86</v>
      </c>
      <c r="I34" s="1">
        <v>84.25</v>
      </c>
      <c r="J34" s="1">
        <v>91</v>
      </c>
      <c r="K34" s="1">
        <v>99.5</v>
      </c>
      <c r="L34" s="1">
        <v>108.25</v>
      </c>
      <c r="M34" s="1">
        <v>119.25</v>
      </c>
      <c r="N34" s="1">
        <v>117.25</v>
      </c>
      <c r="O34" s="1">
        <v>111</v>
      </c>
      <c r="P34" s="1">
        <v>105.25</v>
      </c>
      <c r="Q34" s="1">
        <v>108.25</v>
      </c>
      <c r="R34" s="1">
        <v>96</v>
      </c>
      <c r="S34" s="1">
        <v>92.75</v>
      </c>
      <c r="T34" s="1">
        <v>149</v>
      </c>
      <c r="U34" s="1">
        <v>142.5</v>
      </c>
      <c r="V34" s="1">
        <v>150</v>
      </c>
      <c r="W34" s="1">
        <v>148.5</v>
      </c>
      <c r="X34" s="1">
        <v>146</v>
      </c>
      <c r="Y34" s="1">
        <v>129</v>
      </c>
      <c r="Z34" s="1">
        <v>130</v>
      </c>
      <c r="AA34" s="1">
        <v>121.75</v>
      </c>
      <c r="AB34" s="1">
        <v>118.75</v>
      </c>
      <c r="AC34" s="1">
        <v>118.75</v>
      </c>
      <c r="AD34" s="14">
        <v>117.25</v>
      </c>
      <c r="AE34" s="14">
        <v>123.5</v>
      </c>
      <c r="AF34" s="14">
        <v>134</v>
      </c>
      <c r="AG34" s="14">
        <v>137.75</v>
      </c>
      <c r="AH34" s="9">
        <f t="shared" ref="AH34:AH46" si="32">+AG34-AF34</f>
        <v>3.75</v>
      </c>
      <c r="AI34" s="10">
        <f t="shared" ref="AI34:AI46" si="33">+AH34/AF34</f>
        <v>2.7985074626865673E-2</v>
      </c>
      <c r="AJ34" s="9">
        <f t="shared" ref="AJ34:AJ46" si="34">+AG34-AB34</f>
        <v>19</v>
      </c>
      <c r="AK34" s="10">
        <f t="shared" ref="AK34:AK46" si="35">+AJ34/AB34</f>
        <v>0.16</v>
      </c>
      <c r="AL34" s="9">
        <f t="shared" ref="AL34:AL46" si="36">+AG34-W34</f>
        <v>-10.75</v>
      </c>
      <c r="AM34" s="10">
        <f t="shared" ref="AM34:AM46" si="37">+AL34/W34</f>
        <v>-7.2390572390572394E-2</v>
      </c>
    </row>
    <row r="35" spans="1:39" x14ac:dyDescent="0.2">
      <c r="A35" s="33" t="s">
        <v>81</v>
      </c>
      <c r="B35" s="34" t="s">
        <v>80</v>
      </c>
      <c r="C35" s="1">
        <v>29</v>
      </c>
      <c r="D35" s="1">
        <v>31.75</v>
      </c>
      <c r="E35" s="1">
        <v>33.5</v>
      </c>
      <c r="F35" s="1">
        <v>34.25</v>
      </c>
      <c r="G35" s="1">
        <v>37.5</v>
      </c>
      <c r="H35" s="1">
        <v>50.75</v>
      </c>
      <c r="I35" s="1">
        <v>67.25</v>
      </c>
      <c r="J35" s="1">
        <v>80.5</v>
      </c>
      <c r="K35" s="1">
        <v>92.5</v>
      </c>
      <c r="L35" s="1">
        <v>113.75</v>
      </c>
      <c r="M35" s="1">
        <v>166</v>
      </c>
      <c r="N35" s="1">
        <v>168.5</v>
      </c>
      <c r="O35" s="1">
        <v>160.5</v>
      </c>
      <c r="P35" s="1">
        <v>156</v>
      </c>
      <c r="Q35" s="1">
        <v>154.75</v>
      </c>
      <c r="R35" s="1">
        <v>158.5</v>
      </c>
      <c r="S35" s="1">
        <v>163.25</v>
      </c>
      <c r="T35" s="1">
        <v>99.25</v>
      </c>
      <c r="U35" s="1">
        <v>102</v>
      </c>
      <c r="V35" s="1">
        <v>96.5</v>
      </c>
      <c r="W35" s="1">
        <v>89.25</v>
      </c>
      <c r="X35" s="1">
        <v>93.5</v>
      </c>
      <c r="Y35" s="1">
        <v>102</v>
      </c>
      <c r="Z35" s="1">
        <v>112.25</v>
      </c>
      <c r="AA35" s="1">
        <v>124.5</v>
      </c>
      <c r="AB35" s="1">
        <v>126.5</v>
      </c>
      <c r="AC35" s="1">
        <v>147</v>
      </c>
      <c r="AD35" s="14">
        <v>158.5</v>
      </c>
      <c r="AE35" s="14">
        <v>173.5</v>
      </c>
      <c r="AF35" s="14">
        <v>204.5</v>
      </c>
      <c r="AG35" s="14">
        <v>262.75</v>
      </c>
      <c r="AH35" s="9">
        <f t="shared" si="32"/>
        <v>58.25</v>
      </c>
      <c r="AI35" s="10">
        <f t="shared" si="33"/>
        <v>0.28484107579462103</v>
      </c>
      <c r="AJ35" s="9">
        <f t="shared" si="34"/>
        <v>136.25</v>
      </c>
      <c r="AK35" s="10">
        <f t="shared" si="35"/>
        <v>1.0770750988142292</v>
      </c>
      <c r="AL35" s="9">
        <f t="shared" si="36"/>
        <v>173.5</v>
      </c>
      <c r="AM35" s="10">
        <f t="shared" si="37"/>
        <v>1.9439775910364145</v>
      </c>
    </row>
    <row r="36" spans="1:39" x14ac:dyDescent="0.2">
      <c r="A36" s="33" t="s">
        <v>79</v>
      </c>
      <c r="B36" s="34" t="s">
        <v>78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v>50.5</v>
      </c>
      <c r="U36" s="1">
        <v>60</v>
      </c>
      <c r="V36" s="1">
        <v>68.25</v>
      </c>
      <c r="W36" s="1">
        <v>75</v>
      </c>
      <c r="X36" s="1">
        <v>78</v>
      </c>
      <c r="Y36" s="1">
        <v>95.5</v>
      </c>
      <c r="Z36" s="1">
        <v>106.75</v>
      </c>
      <c r="AA36" s="1">
        <v>120.5</v>
      </c>
      <c r="AB36" s="1">
        <v>146.75</v>
      </c>
      <c r="AC36" s="1">
        <v>160.25</v>
      </c>
      <c r="AD36" s="14">
        <v>164.5</v>
      </c>
      <c r="AE36" s="14">
        <v>172.75</v>
      </c>
      <c r="AF36" s="14">
        <v>200.75</v>
      </c>
      <c r="AG36" s="14">
        <v>214.75</v>
      </c>
      <c r="AH36" s="9">
        <f t="shared" si="32"/>
        <v>14</v>
      </c>
      <c r="AI36" s="10">
        <f t="shared" si="33"/>
        <v>6.9738480697384808E-2</v>
      </c>
      <c r="AJ36" s="9">
        <f t="shared" si="34"/>
        <v>68</v>
      </c>
      <c r="AK36" s="10">
        <f t="shared" si="35"/>
        <v>0.46337308347529815</v>
      </c>
      <c r="AL36" s="9">
        <f t="shared" si="36"/>
        <v>139.75</v>
      </c>
      <c r="AM36" s="10">
        <f t="shared" si="37"/>
        <v>1.8633333333333333</v>
      </c>
    </row>
    <row r="37" spans="1:39" x14ac:dyDescent="0.2">
      <c r="A37" s="33" t="s">
        <v>77</v>
      </c>
      <c r="B37" s="34" t="s">
        <v>76</v>
      </c>
      <c r="C37" s="1">
        <v>128</v>
      </c>
      <c r="D37" s="1">
        <v>154</v>
      </c>
      <c r="E37" s="1">
        <v>180.25</v>
      </c>
      <c r="F37" s="1">
        <v>213.25</v>
      </c>
      <c r="G37" s="1">
        <v>258.5</v>
      </c>
      <c r="H37" s="1">
        <v>328.75</v>
      </c>
      <c r="I37" s="1">
        <v>400.25</v>
      </c>
      <c r="J37" s="1">
        <v>510</v>
      </c>
      <c r="K37" s="1">
        <v>617.25</v>
      </c>
      <c r="L37" s="1">
        <v>722.75</v>
      </c>
      <c r="M37" s="1">
        <v>828.75</v>
      </c>
      <c r="N37" s="1">
        <v>868</v>
      </c>
      <c r="O37" s="1">
        <v>911.5</v>
      </c>
      <c r="P37" s="1">
        <v>927.75</v>
      </c>
      <c r="Q37" s="1">
        <v>1023.5</v>
      </c>
      <c r="R37" s="1">
        <v>1069.5</v>
      </c>
      <c r="S37" s="1">
        <v>1136.25</v>
      </c>
      <c r="T37" s="1">
        <v>1382</v>
      </c>
      <c r="U37" s="1">
        <v>1446.75</v>
      </c>
      <c r="V37" s="1">
        <v>1498</v>
      </c>
      <c r="W37" s="1">
        <v>1580</v>
      </c>
      <c r="X37" s="1">
        <v>1726.75</v>
      </c>
      <c r="Y37" s="1">
        <v>1880</v>
      </c>
      <c r="Z37" s="1">
        <v>2022.5</v>
      </c>
      <c r="AA37" s="1">
        <v>2222.5</v>
      </c>
      <c r="AB37" s="1">
        <v>2501.75</v>
      </c>
      <c r="AC37" s="1">
        <v>2693.5</v>
      </c>
      <c r="AD37" s="14">
        <v>2895.75</v>
      </c>
      <c r="AE37" s="14">
        <v>3052.75</v>
      </c>
      <c r="AF37" s="14">
        <v>3263.25</v>
      </c>
      <c r="AG37" s="14">
        <v>3486</v>
      </c>
      <c r="AH37" s="9">
        <f t="shared" si="32"/>
        <v>222.75</v>
      </c>
      <c r="AI37" s="10">
        <f t="shared" si="33"/>
        <v>6.8260170075844631E-2</v>
      </c>
      <c r="AJ37" s="9">
        <f t="shared" si="34"/>
        <v>984.25</v>
      </c>
      <c r="AK37" s="10">
        <f t="shared" si="35"/>
        <v>0.39342460277805535</v>
      </c>
      <c r="AL37" s="9">
        <f t="shared" si="36"/>
        <v>1906</v>
      </c>
      <c r="AM37" s="10">
        <f t="shared" si="37"/>
        <v>1.2063291139240506</v>
      </c>
    </row>
    <row r="38" spans="1:39" x14ac:dyDescent="0.2">
      <c r="A38" s="33" t="s">
        <v>75</v>
      </c>
      <c r="B38" s="34" t="s">
        <v>74</v>
      </c>
      <c r="C38" s="1">
        <v>9</v>
      </c>
      <c r="D38" s="1">
        <v>11.25</v>
      </c>
      <c r="E38" s="1">
        <v>12.75</v>
      </c>
      <c r="F38" s="1">
        <v>17.5</v>
      </c>
      <c r="G38" s="1">
        <v>20.5</v>
      </c>
      <c r="H38" s="1">
        <v>21.5</v>
      </c>
      <c r="I38" s="1">
        <v>25.75</v>
      </c>
      <c r="J38" s="1">
        <v>31.25</v>
      </c>
      <c r="K38" s="1">
        <v>32.5</v>
      </c>
      <c r="L38" s="1">
        <v>37</v>
      </c>
      <c r="M38" s="1">
        <v>40.25</v>
      </c>
      <c r="N38" s="1">
        <v>34.5</v>
      </c>
      <c r="O38" s="1">
        <v>34.75</v>
      </c>
      <c r="P38" s="1">
        <v>31</v>
      </c>
      <c r="Q38" s="1">
        <v>32.25</v>
      </c>
      <c r="R38" s="1">
        <v>30.75</v>
      </c>
      <c r="S38" s="1">
        <v>29.5</v>
      </c>
      <c r="T38" s="1">
        <v>30</v>
      </c>
      <c r="U38" s="1">
        <v>32</v>
      </c>
      <c r="V38" s="1">
        <v>30.75</v>
      </c>
      <c r="W38" s="1">
        <v>29.75</v>
      </c>
      <c r="X38" s="1">
        <v>26.5</v>
      </c>
      <c r="Y38" s="1">
        <v>33</v>
      </c>
      <c r="Z38" s="1">
        <v>33.5</v>
      </c>
      <c r="AA38" s="1">
        <v>33</v>
      </c>
      <c r="AB38" s="1">
        <v>29.5</v>
      </c>
      <c r="AC38" s="1">
        <v>28</v>
      </c>
      <c r="AD38" s="14">
        <v>29.75</v>
      </c>
      <c r="AE38" s="14">
        <v>34.25</v>
      </c>
      <c r="AF38" s="14">
        <v>42.75</v>
      </c>
      <c r="AG38" s="14">
        <v>45.5</v>
      </c>
      <c r="AH38" s="9">
        <f t="shared" si="32"/>
        <v>2.75</v>
      </c>
      <c r="AI38" s="10">
        <f t="shared" si="33"/>
        <v>6.4327485380116955E-2</v>
      </c>
      <c r="AJ38" s="9">
        <f t="shared" si="34"/>
        <v>16</v>
      </c>
      <c r="AK38" s="10">
        <f t="shared" si="35"/>
        <v>0.5423728813559322</v>
      </c>
      <c r="AL38" s="9">
        <f t="shared" si="36"/>
        <v>15.75</v>
      </c>
      <c r="AM38" s="10">
        <f t="shared" si="37"/>
        <v>0.52941176470588236</v>
      </c>
    </row>
    <row r="39" spans="1:39" x14ac:dyDescent="0.2">
      <c r="A39" s="33"/>
      <c r="B39" s="26" t="s">
        <v>73</v>
      </c>
      <c r="C39" s="7">
        <f>SUM(C40:C46)</f>
        <v>573.5</v>
      </c>
      <c r="D39" s="7">
        <f t="shared" ref="D39:AG39" si="38">SUM(D40:D46)</f>
        <v>633.5</v>
      </c>
      <c r="E39" s="7">
        <f t="shared" si="38"/>
        <v>648.25</v>
      </c>
      <c r="F39" s="7">
        <f t="shared" si="38"/>
        <v>711.25</v>
      </c>
      <c r="G39" s="7">
        <f t="shared" si="38"/>
        <v>770</v>
      </c>
      <c r="H39" s="7">
        <f t="shared" si="38"/>
        <v>877.5</v>
      </c>
      <c r="I39" s="7">
        <f t="shared" si="38"/>
        <v>948.75</v>
      </c>
      <c r="J39" s="7">
        <f>SUM(J40:J46)</f>
        <v>1028</v>
      </c>
      <c r="K39" s="7">
        <f t="shared" si="38"/>
        <v>1057.5</v>
      </c>
      <c r="L39" s="7">
        <f t="shared" si="38"/>
        <v>1113.5</v>
      </c>
      <c r="M39" s="7">
        <f t="shared" si="38"/>
        <v>1142.75</v>
      </c>
      <c r="N39" s="7">
        <f t="shared" si="38"/>
        <v>1181.25</v>
      </c>
      <c r="O39" s="7">
        <f t="shared" si="38"/>
        <v>1216.5</v>
      </c>
      <c r="P39" s="7">
        <f t="shared" si="38"/>
        <v>1221</v>
      </c>
      <c r="Q39" s="7">
        <f t="shared" si="38"/>
        <v>1278</v>
      </c>
      <c r="R39" s="7">
        <f t="shared" si="38"/>
        <v>1352.5</v>
      </c>
      <c r="S39" s="7">
        <f t="shared" si="38"/>
        <v>1413.5</v>
      </c>
      <c r="T39" s="7">
        <f t="shared" si="38"/>
        <v>1522.25</v>
      </c>
      <c r="U39" s="7">
        <f t="shared" si="38"/>
        <v>1545.25</v>
      </c>
      <c r="V39" s="7">
        <f t="shared" si="38"/>
        <v>1549</v>
      </c>
      <c r="W39" s="7">
        <f t="shared" si="38"/>
        <v>1584</v>
      </c>
      <c r="X39" s="7">
        <f t="shared" si="38"/>
        <v>1597.75</v>
      </c>
      <c r="Y39" s="7">
        <f t="shared" si="38"/>
        <v>1645.25</v>
      </c>
      <c r="Z39" s="7">
        <f t="shared" si="38"/>
        <v>1721.25</v>
      </c>
      <c r="AA39" s="7">
        <f t="shared" si="38"/>
        <v>1802.25</v>
      </c>
      <c r="AB39" s="7">
        <f t="shared" si="38"/>
        <v>1885.5</v>
      </c>
      <c r="AC39" s="7">
        <f t="shared" si="38"/>
        <v>1900.75</v>
      </c>
      <c r="AD39" s="7">
        <f t="shared" si="38"/>
        <v>1918.5</v>
      </c>
      <c r="AE39" s="7">
        <f t="shared" si="38"/>
        <v>1996.5</v>
      </c>
      <c r="AF39" s="7">
        <f t="shared" si="38"/>
        <v>2083.5</v>
      </c>
      <c r="AG39" s="7">
        <f t="shared" si="38"/>
        <v>2183.75</v>
      </c>
      <c r="AH39" s="8">
        <f t="shared" si="32"/>
        <v>100.25</v>
      </c>
      <c r="AI39" s="11">
        <f t="shared" si="33"/>
        <v>4.8116150707943367E-2</v>
      </c>
      <c r="AJ39" s="8">
        <f t="shared" si="34"/>
        <v>298.25</v>
      </c>
      <c r="AK39" s="11">
        <f t="shared" si="35"/>
        <v>0.15818085388491115</v>
      </c>
      <c r="AL39" s="8">
        <f t="shared" si="36"/>
        <v>599.75</v>
      </c>
      <c r="AM39" s="11">
        <f t="shared" si="37"/>
        <v>0.3786300505050505</v>
      </c>
    </row>
    <row r="40" spans="1:39" x14ac:dyDescent="0.2">
      <c r="A40" s="33" t="s">
        <v>72</v>
      </c>
      <c r="B40" s="34" t="s">
        <v>71</v>
      </c>
      <c r="C40" s="1">
        <v>399</v>
      </c>
      <c r="D40" s="1">
        <v>435</v>
      </c>
      <c r="E40" s="1">
        <v>436.5</v>
      </c>
      <c r="F40" s="1">
        <v>477.5</v>
      </c>
      <c r="G40" s="1">
        <v>526.5</v>
      </c>
      <c r="H40" s="1">
        <v>606.75</v>
      </c>
      <c r="I40" s="1">
        <v>661</v>
      </c>
      <c r="J40" s="1">
        <v>727</v>
      </c>
      <c r="K40" s="1">
        <v>753.25</v>
      </c>
      <c r="L40" s="1">
        <v>794.75</v>
      </c>
      <c r="M40" s="1">
        <v>818.25</v>
      </c>
      <c r="N40" s="1">
        <v>853.75</v>
      </c>
      <c r="O40" s="1">
        <v>882</v>
      </c>
      <c r="P40" s="1">
        <v>879.5</v>
      </c>
      <c r="Q40" s="1">
        <v>907.5</v>
      </c>
      <c r="R40" s="1">
        <v>946.75</v>
      </c>
      <c r="S40" s="1">
        <v>974</v>
      </c>
      <c r="T40" s="1">
        <v>1032</v>
      </c>
      <c r="U40" s="1">
        <v>1034.25</v>
      </c>
      <c r="V40" s="1">
        <v>1009.5</v>
      </c>
      <c r="W40" s="1">
        <v>1003</v>
      </c>
      <c r="X40" s="1">
        <v>1005.75</v>
      </c>
      <c r="Y40" s="1">
        <v>1031.5</v>
      </c>
      <c r="Z40" s="1">
        <v>1061.5</v>
      </c>
      <c r="AA40" s="1">
        <v>1103.75</v>
      </c>
      <c r="AB40" s="1">
        <v>1136.5</v>
      </c>
      <c r="AC40" s="1">
        <v>1161.25</v>
      </c>
      <c r="AD40" s="14">
        <v>1187.75</v>
      </c>
      <c r="AE40" s="14">
        <v>1218.75</v>
      </c>
      <c r="AF40" s="14">
        <v>1269.75</v>
      </c>
      <c r="AG40" s="14">
        <v>1325.75</v>
      </c>
      <c r="AH40" s="9">
        <f t="shared" si="32"/>
        <v>56</v>
      </c>
      <c r="AI40" s="10">
        <f t="shared" si="33"/>
        <v>4.4103169915337664E-2</v>
      </c>
      <c r="AJ40" s="9">
        <f t="shared" si="34"/>
        <v>189.25</v>
      </c>
      <c r="AK40" s="10">
        <f t="shared" si="35"/>
        <v>0.16652001759788826</v>
      </c>
      <c r="AL40" s="9">
        <f t="shared" si="36"/>
        <v>322.75</v>
      </c>
      <c r="AM40" s="10">
        <f t="shared" si="37"/>
        <v>0.32178464606181456</v>
      </c>
    </row>
    <row r="41" spans="1:39" x14ac:dyDescent="0.2">
      <c r="A41" s="33" t="s">
        <v>70</v>
      </c>
      <c r="B41" s="34" t="s">
        <v>69</v>
      </c>
      <c r="C41" s="1">
        <v>17.25</v>
      </c>
      <c r="D41" s="1">
        <v>21.5</v>
      </c>
      <c r="E41" s="1">
        <v>25.25</v>
      </c>
      <c r="F41" s="1">
        <v>31.75</v>
      </c>
      <c r="G41" s="1">
        <v>35.5</v>
      </c>
      <c r="H41" s="1">
        <v>43</v>
      </c>
      <c r="I41" s="1">
        <v>45.75</v>
      </c>
      <c r="J41" s="1">
        <v>49</v>
      </c>
      <c r="K41" s="1">
        <v>53</v>
      </c>
      <c r="L41" s="1">
        <v>58.5</v>
      </c>
      <c r="M41" s="1">
        <v>55.5</v>
      </c>
      <c r="N41" s="1">
        <v>57</v>
      </c>
      <c r="O41" s="1">
        <v>56.75</v>
      </c>
      <c r="P41" s="1">
        <v>57.5</v>
      </c>
      <c r="Q41" s="1">
        <v>56</v>
      </c>
      <c r="R41" s="1">
        <v>60.25</v>
      </c>
      <c r="S41" s="1">
        <v>61.5</v>
      </c>
      <c r="T41" s="1">
        <v>70.25</v>
      </c>
      <c r="U41" s="1">
        <v>76.25</v>
      </c>
      <c r="V41" s="1">
        <v>85.75</v>
      </c>
      <c r="W41" s="1">
        <v>89.25</v>
      </c>
      <c r="X41" s="1">
        <v>88</v>
      </c>
      <c r="Y41" s="1">
        <v>90.5</v>
      </c>
      <c r="Z41" s="1">
        <v>84</v>
      </c>
      <c r="AA41" s="1">
        <v>89</v>
      </c>
      <c r="AB41" s="1">
        <v>92.25</v>
      </c>
      <c r="AC41" s="1">
        <v>93.25</v>
      </c>
      <c r="AD41" s="14">
        <v>94.75</v>
      </c>
      <c r="AE41" s="14">
        <v>102.25</v>
      </c>
      <c r="AF41" s="14">
        <v>102.25</v>
      </c>
      <c r="AG41" s="14">
        <v>98.5</v>
      </c>
      <c r="AH41" s="9">
        <f t="shared" si="32"/>
        <v>-3.75</v>
      </c>
      <c r="AI41" s="10">
        <f t="shared" si="33"/>
        <v>-3.6674816625916873E-2</v>
      </c>
      <c r="AJ41" s="9">
        <f t="shared" si="34"/>
        <v>6.25</v>
      </c>
      <c r="AK41" s="10">
        <f t="shared" si="35"/>
        <v>6.7750677506775062E-2</v>
      </c>
      <c r="AL41" s="9">
        <f t="shared" si="36"/>
        <v>9.25</v>
      </c>
      <c r="AM41" s="10">
        <f t="shared" si="37"/>
        <v>0.10364145658263306</v>
      </c>
    </row>
    <row r="42" spans="1:39" x14ac:dyDescent="0.2">
      <c r="A42" s="33" t="s">
        <v>68</v>
      </c>
      <c r="B42" s="34" t="s">
        <v>67</v>
      </c>
      <c r="C42" s="1">
        <v>23</v>
      </c>
      <c r="D42" s="1">
        <v>27.25</v>
      </c>
      <c r="E42" s="1">
        <v>24.25</v>
      </c>
      <c r="F42" s="1">
        <v>28.75</v>
      </c>
      <c r="G42" s="1">
        <v>29.25</v>
      </c>
      <c r="H42" s="1">
        <v>34.25</v>
      </c>
      <c r="I42" s="1">
        <v>37.5</v>
      </c>
      <c r="J42" s="1">
        <v>43.5</v>
      </c>
      <c r="K42" s="1">
        <v>45</v>
      </c>
      <c r="L42" s="1">
        <v>44.5</v>
      </c>
      <c r="M42" s="1">
        <v>47.75</v>
      </c>
      <c r="N42" s="1">
        <v>57</v>
      </c>
      <c r="O42" s="1">
        <v>63.5</v>
      </c>
      <c r="P42" s="1">
        <v>66.25</v>
      </c>
      <c r="Q42" s="1">
        <v>69.75</v>
      </c>
      <c r="R42" s="1">
        <v>76</v>
      </c>
      <c r="S42" s="1">
        <v>85.25</v>
      </c>
      <c r="T42" s="1">
        <v>104.75</v>
      </c>
      <c r="U42" s="1">
        <v>123.25</v>
      </c>
      <c r="V42" s="1">
        <v>134.5</v>
      </c>
      <c r="W42" s="1">
        <v>150.5</v>
      </c>
      <c r="X42" s="1">
        <v>165.75</v>
      </c>
      <c r="Y42" s="1">
        <v>181.5</v>
      </c>
      <c r="Z42" s="1">
        <v>208.75</v>
      </c>
      <c r="AA42" s="1">
        <v>240.25</v>
      </c>
      <c r="AB42" s="1">
        <v>258.75</v>
      </c>
      <c r="AC42" s="1">
        <v>238.25</v>
      </c>
      <c r="AD42" s="14">
        <v>241.75</v>
      </c>
      <c r="AE42" s="14">
        <v>257.5</v>
      </c>
      <c r="AF42" s="14">
        <v>277.75</v>
      </c>
      <c r="AG42" s="14">
        <v>300.5</v>
      </c>
      <c r="AH42" s="9">
        <f t="shared" si="32"/>
        <v>22.75</v>
      </c>
      <c r="AI42" s="10">
        <f t="shared" si="33"/>
        <v>8.1908190819081905E-2</v>
      </c>
      <c r="AJ42" s="9">
        <f t="shared" si="34"/>
        <v>41.75</v>
      </c>
      <c r="AK42" s="10">
        <f t="shared" si="35"/>
        <v>0.16135265700483092</v>
      </c>
      <c r="AL42" s="9">
        <f t="shared" si="36"/>
        <v>150</v>
      </c>
      <c r="AM42" s="10">
        <f t="shared" si="37"/>
        <v>0.99667774086378735</v>
      </c>
    </row>
    <row r="43" spans="1:39" x14ac:dyDescent="0.2">
      <c r="A43" s="23" t="s">
        <v>17</v>
      </c>
      <c r="B43" s="28" t="s">
        <v>28</v>
      </c>
      <c r="C43" s="1">
        <v>64.75</v>
      </c>
      <c r="D43" s="1">
        <v>73</v>
      </c>
      <c r="E43" s="1">
        <v>75.25</v>
      </c>
      <c r="F43" s="1">
        <v>84</v>
      </c>
      <c r="G43" s="1">
        <v>86</v>
      </c>
      <c r="H43" s="1">
        <v>91.25</v>
      </c>
      <c r="I43" s="1">
        <v>97.5</v>
      </c>
      <c r="J43" s="1">
        <v>103.5</v>
      </c>
      <c r="K43" s="1">
        <v>105.5</v>
      </c>
      <c r="L43" s="1">
        <v>110.25</v>
      </c>
      <c r="M43" s="1">
        <v>113.25</v>
      </c>
      <c r="N43" s="1">
        <v>107</v>
      </c>
      <c r="O43" s="1">
        <v>102.75</v>
      </c>
      <c r="P43" s="1">
        <v>101.25</v>
      </c>
      <c r="Q43" s="1">
        <v>117.25</v>
      </c>
      <c r="R43" s="1">
        <v>132.25</v>
      </c>
      <c r="S43" s="1">
        <v>144.5</v>
      </c>
      <c r="T43" s="1">
        <v>143</v>
      </c>
      <c r="U43" s="1">
        <v>158.75</v>
      </c>
      <c r="V43" s="1">
        <v>164.5</v>
      </c>
      <c r="W43" s="1">
        <v>181.25</v>
      </c>
      <c r="X43" s="1">
        <v>178.5</v>
      </c>
      <c r="Y43" s="1">
        <v>182</v>
      </c>
      <c r="Z43" s="1">
        <v>197.75</v>
      </c>
      <c r="AA43" s="1">
        <v>202.25</v>
      </c>
      <c r="AB43" s="1">
        <v>221</v>
      </c>
      <c r="AC43" s="1">
        <v>223.25</v>
      </c>
      <c r="AD43" s="1">
        <v>203.75</v>
      </c>
      <c r="AE43" s="9">
        <v>226</v>
      </c>
      <c r="AF43" s="9">
        <v>249.75</v>
      </c>
      <c r="AG43" s="9">
        <v>265.25</v>
      </c>
      <c r="AH43" s="9">
        <f t="shared" si="32"/>
        <v>15.5</v>
      </c>
      <c r="AI43" s="10">
        <f t="shared" si="33"/>
        <v>6.2062062062062065E-2</v>
      </c>
      <c r="AJ43" s="9">
        <f t="shared" si="34"/>
        <v>44.25</v>
      </c>
      <c r="AK43" s="10">
        <f t="shared" si="35"/>
        <v>0.20022624434389141</v>
      </c>
      <c r="AL43" s="9">
        <f t="shared" si="36"/>
        <v>84</v>
      </c>
      <c r="AM43" s="10">
        <f t="shared" si="37"/>
        <v>0.46344827586206899</v>
      </c>
    </row>
    <row r="44" spans="1:39" x14ac:dyDescent="0.2">
      <c r="A44" s="23" t="s">
        <v>18</v>
      </c>
      <c r="B44" s="28" t="s">
        <v>29</v>
      </c>
      <c r="C44" s="1">
        <v>17.5</v>
      </c>
      <c r="D44" s="1">
        <v>18.75</v>
      </c>
      <c r="E44" s="1">
        <v>18.5</v>
      </c>
      <c r="F44" s="1">
        <v>16.75</v>
      </c>
      <c r="G44" s="1">
        <v>17.25</v>
      </c>
      <c r="H44" s="1">
        <v>20.75</v>
      </c>
      <c r="I44" s="1">
        <v>22.75</v>
      </c>
      <c r="J44" s="1">
        <v>22</v>
      </c>
      <c r="K44" s="1">
        <v>24</v>
      </c>
      <c r="L44" s="1">
        <v>27.25</v>
      </c>
      <c r="M44" s="1">
        <v>31</v>
      </c>
      <c r="N44" s="1">
        <v>33</v>
      </c>
      <c r="O44" s="1">
        <v>28.75</v>
      </c>
      <c r="P44" s="1">
        <v>29.25</v>
      </c>
      <c r="Q44" s="1">
        <v>34.25</v>
      </c>
      <c r="R44" s="1">
        <v>38.75</v>
      </c>
      <c r="S44" s="1">
        <v>40</v>
      </c>
      <c r="T44" s="1">
        <v>51.25</v>
      </c>
      <c r="U44" s="1">
        <v>48</v>
      </c>
      <c r="V44" s="1">
        <v>50.25</v>
      </c>
      <c r="W44" s="1">
        <v>51</v>
      </c>
      <c r="X44" s="1">
        <v>52.75</v>
      </c>
      <c r="Y44" s="1">
        <v>53.75</v>
      </c>
      <c r="Z44" s="1">
        <v>57.75</v>
      </c>
      <c r="AA44" s="1">
        <v>56.75</v>
      </c>
      <c r="AB44" s="1">
        <v>62.5</v>
      </c>
      <c r="AC44" s="1">
        <v>68.25</v>
      </c>
      <c r="AD44" s="1">
        <v>71.75</v>
      </c>
      <c r="AE44" s="9">
        <v>72.5</v>
      </c>
      <c r="AF44" s="9">
        <v>75.75</v>
      </c>
      <c r="AG44" s="9">
        <v>83.5</v>
      </c>
      <c r="AH44" s="9">
        <f t="shared" si="32"/>
        <v>7.75</v>
      </c>
      <c r="AI44" s="10">
        <f t="shared" si="33"/>
        <v>0.10231023102310231</v>
      </c>
      <c r="AJ44" s="9">
        <f t="shared" si="34"/>
        <v>21</v>
      </c>
      <c r="AK44" s="10">
        <f t="shared" si="35"/>
        <v>0.33600000000000002</v>
      </c>
      <c r="AL44" s="9">
        <f t="shared" si="36"/>
        <v>32.5</v>
      </c>
      <c r="AM44" s="10">
        <f t="shared" si="37"/>
        <v>0.63725490196078427</v>
      </c>
    </row>
    <row r="45" spans="1:39" x14ac:dyDescent="0.2">
      <c r="A45" s="33" t="s">
        <v>66</v>
      </c>
      <c r="B45" s="34" t="s">
        <v>65</v>
      </c>
      <c r="C45" s="1">
        <v>46</v>
      </c>
      <c r="D45" s="1">
        <v>52</v>
      </c>
      <c r="E45" s="1">
        <v>62.5</v>
      </c>
      <c r="F45" s="1">
        <v>66.5</v>
      </c>
      <c r="G45" s="1">
        <v>68.5</v>
      </c>
      <c r="H45" s="1">
        <v>75.5</v>
      </c>
      <c r="I45" s="1">
        <v>78.25</v>
      </c>
      <c r="J45" s="1">
        <v>79</v>
      </c>
      <c r="K45" s="1">
        <v>72.75</v>
      </c>
      <c r="L45" s="1">
        <v>74.25</v>
      </c>
      <c r="M45" s="1">
        <v>73</v>
      </c>
      <c r="N45" s="1">
        <v>69.5</v>
      </c>
      <c r="O45" s="1">
        <v>78.75</v>
      </c>
      <c r="P45" s="1">
        <v>84</v>
      </c>
      <c r="Q45" s="1">
        <v>90.25</v>
      </c>
      <c r="R45" s="1">
        <v>95.5</v>
      </c>
      <c r="S45" s="1">
        <v>108.25</v>
      </c>
      <c r="T45" s="1">
        <v>118</v>
      </c>
      <c r="U45" s="1">
        <v>101.75</v>
      </c>
      <c r="V45" s="1">
        <v>101.5</v>
      </c>
      <c r="W45" s="1">
        <v>105.5</v>
      </c>
      <c r="X45" s="1">
        <v>103</v>
      </c>
      <c r="Y45" s="1">
        <v>102</v>
      </c>
      <c r="Z45" s="1">
        <v>107.5</v>
      </c>
      <c r="AA45" s="1">
        <v>106.25</v>
      </c>
      <c r="AB45" s="1">
        <v>110.5</v>
      </c>
      <c r="AC45" s="1">
        <v>112.5</v>
      </c>
      <c r="AD45" s="14">
        <v>114.75</v>
      </c>
      <c r="AE45" s="14">
        <v>115.5</v>
      </c>
      <c r="AF45" s="14">
        <v>104.25</v>
      </c>
      <c r="AG45" s="14">
        <v>106.25</v>
      </c>
      <c r="AH45" s="9">
        <f t="shared" si="32"/>
        <v>2</v>
      </c>
      <c r="AI45" s="10">
        <f t="shared" si="33"/>
        <v>1.9184652278177457E-2</v>
      </c>
      <c r="AJ45" s="9">
        <f t="shared" si="34"/>
        <v>-4.25</v>
      </c>
      <c r="AK45" s="10">
        <f t="shared" si="35"/>
        <v>-3.8461538461538464E-2</v>
      </c>
      <c r="AL45" s="9">
        <f t="shared" si="36"/>
        <v>0.75</v>
      </c>
      <c r="AM45" s="10">
        <f t="shared" si="37"/>
        <v>7.1090047393364926E-3</v>
      </c>
    </row>
    <row r="46" spans="1:39" x14ac:dyDescent="0.2">
      <c r="A46" s="33" t="s">
        <v>64</v>
      </c>
      <c r="B46" s="34" t="s">
        <v>63</v>
      </c>
      <c r="C46" s="1">
        <v>6</v>
      </c>
      <c r="D46" s="1">
        <v>6</v>
      </c>
      <c r="E46" s="1">
        <v>6</v>
      </c>
      <c r="F46" s="1">
        <v>6</v>
      </c>
      <c r="G46" s="1">
        <v>7</v>
      </c>
      <c r="H46" s="1">
        <v>6</v>
      </c>
      <c r="I46" s="1">
        <v>6</v>
      </c>
      <c r="J46" s="1">
        <v>4</v>
      </c>
      <c r="K46" s="1">
        <v>4</v>
      </c>
      <c r="L46" s="1">
        <v>4</v>
      </c>
      <c r="M46" s="1">
        <v>4</v>
      </c>
      <c r="N46" s="1">
        <v>4</v>
      </c>
      <c r="O46" s="1">
        <v>4</v>
      </c>
      <c r="P46" s="1">
        <v>3.25</v>
      </c>
      <c r="Q46" s="1">
        <v>3</v>
      </c>
      <c r="R46" s="1">
        <v>3</v>
      </c>
      <c r="S46" s="1"/>
      <c r="T46" s="1">
        <v>3</v>
      </c>
      <c r="U46" s="1">
        <v>3</v>
      </c>
      <c r="V46" s="1">
        <v>3</v>
      </c>
      <c r="W46" s="1">
        <v>3.5</v>
      </c>
      <c r="X46" s="1">
        <v>4</v>
      </c>
      <c r="Y46" s="1">
        <v>4</v>
      </c>
      <c r="Z46" s="1">
        <v>4</v>
      </c>
      <c r="AA46" s="1">
        <v>4</v>
      </c>
      <c r="AB46" s="1">
        <v>4</v>
      </c>
      <c r="AC46" s="1">
        <v>4</v>
      </c>
      <c r="AD46" s="14">
        <v>4</v>
      </c>
      <c r="AE46" s="14">
        <v>4</v>
      </c>
      <c r="AF46" s="14">
        <v>4</v>
      </c>
      <c r="AG46" s="14">
        <v>4</v>
      </c>
      <c r="AH46" s="9">
        <f t="shared" si="32"/>
        <v>0</v>
      </c>
      <c r="AI46" s="10">
        <f t="shared" si="33"/>
        <v>0</v>
      </c>
      <c r="AJ46" s="9">
        <f t="shared" si="34"/>
        <v>0</v>
      </c>
      <c r="AK46" s="10">
        <f t="shared" si="35"/>
        <v>0</v>
      </c>
      <c r="AL46" s="9">
        <f t="shared" si="36"/>
        <v>0.5</v>
      </c>
      <c r="AM46" s="10">
        <f t="shared" si="37"/>
        <v>0.14285714285714285</v>
      </c>
    </row>
    <row r="47" spans="1:39" x14ac:dyDescent="0.2">
      <c r="A47" s="33"/>
      <c r="B47" s="35" t="s">
        <v>93</v>
      </c>
      <c r="C47" s="20">
        <f>+C5/C3</f>
        <v>8.0995194543481627E-2</v>
      </c>
      <c r="D47" s="20">
        <f t="shared" ref="D47:AG47" si="39">+D5/D3</f>
        <v>8.5932106291405325E-2</v>
      </c>
      <c r="E47" s="20">
        <f t="shared" si="39"/>
        <v>8.7608501720451426E-2</v>
      </c>
      <c r="F47" s="20">
        <f t="shared" si="39"/>
        <v>9.0062111801242239E-2</v>
      </c>
      <c r="G47" s="20">
        <f t="shared" si="39"/>
        <v>9.1623526476641931E-2</v>
      </c>
      <c r="H47" s="20">
        <f t="shared" si="39"/>
        <v>9.9316800131701174E-2</v>
      </c>
      <c r="I47" s="20">
        <f t="shared" si="39"/>
        <v>0.10600568825652687</v>
      </c>
      <c r="J47" s="20">
        <f t="shared" si="39"/>
        <v>0.10932926449523572</v>
      </c>
      <c r="K47" s="20">
        <f t="shared" si="39"/>
        <v>0.11442539322658353</v>
      </c>
      <c r="L47" s="20">
        <f t="shared" si="39"/>
        <v>0.1203733854336264</v>
      </c>
      <c r="M47" s="20">
        <f t="shared" si="39"/>
        <v>0.12551908527219979</v>
      </c>
      <c r="N47" s="20">
        <f t="shared" si="39"/>
        <v>0.12564819616267872</v>
      </c>
      <c r="O47" s="20">
        <f t="shared" si="39"/>
        <v>0.12438574659605969</v>
      </c>
      <c r="P47" s="20">
        <f t="shared" si="39"/>
        <v>0.12134033133390459</v>
      </c>
      <c r="Q47" s="20">
        <f t="shared" si="39"/>
        <v>0.12273330195541483</v>
      </c>
      <c r="R47" s="20">
        <f t="shared" si="39"/>
        <v>0.1222398126618183</v>
      </c>
      <c r="S47" s="20">
        <f t="shared" si="39"/>
        <v>0.12224567728469439</v>
      </c>
      <c r="T47" s="20">
        <f t="shared" si="39"/>
        <v>0.12575033287494816</v>
      </c>
      <c r="U47" s="20">
        <f t="shared" si="39"/>
        <v>0.12910914471478344</v>
      </c>
      <c r="V47" s="20">
        <f t="shared" si="39"/>
        <v>0.13007446984222734</v>
      </c>
      <c r="W47" s="20">
        <f t="shared" si="39"/>
        <v>0.13163866493770085</v>
      </c>
      <c r="X47" s="20">
        <f t="shared" si="39"/>
        <v>0.1322642562517867</v>
      </c>
      <c r="Y47" s="20">
        <f t="shared" si="39"/>
        <v>0.13292558879528443</v>
      </c>
      <c r="Z47" s="20">
        <f t="shared" si="39"/>
        <v>0.13429274522630283</v>
      </c>
      <c r="AA47" s="20">
        <f t="shared" si="39"/>
        <v>0.13626824438885002</v>
      </c>
      <c r="AB47" s="20">
        <f t="shared" si="39"/>
        <v>0.13959188744994605</v>
      </c>
      <c r="AC47" s="20">
        <f t="shared" si="39"/>
        <v>0.14043144764315774</v>
      </c>
      <c r="AD47" s="20">
        <f t="shared" si="39"/>
        <v>0.14089304450750234</v>
      </c>
      <c r="AE47" s="20">
        <f t="shared" si="39"/>
        <v>0.14349936882231726</v>
      </c>
      <c r="AF47" s="20">
        <f t="shared" si="39"/>
        <v>0.14724332095363604</v>
      </c>
      <c r="AG47" s="20">
        <f t="shared" si="39"/>
        <v>0.15126747216299455</v>
      </c>
      <c r="AH47" s="9"/>
      <c r="AI47" s="10"/>
      <c r="AJ47" s="9"/>
      <c r="AK47" s="10"/>
      <c r="AL47" s="9"/>
      <c r="AM47" s="10"/>
    </row>
    <row r="48" spans="1:39" x14ac:dyDescent="0.2">
      <c r="A48" s="33"/>
      <c r="B48" s="35" t="s">
        <v>94</v>
      </c>
      <c r="C48" s="20">
        <f>+C6/C5</f>
        <v>0.17416267942583732</v>
      </c>
      <c r="D48" s="20">
        <f t="shared" ref="D48:AG48" si="40">+D6/D5</f>
        <v>0.16615384615384615</v>
      </c>
      <c r="E48" s="20">
        <f t="shared" si="40"/>
        <v>0.16809439146597704</v>
      </c>
      <c r="F48" s="20">
        <f t="shared" si="40"/>
        <v>0.16101694915254236</v>
      </c>
      <c r="G48" s="20">
        <f t="shared" si="40"/>
        <v>0.15057862491490809</v>
      </c>
      <c r="H48" s="20">
        <f t="shared" si="40"/>
        <v>0.13805351645749467</v>
      </c>
      <c r="I48" s="20">
        <f t="shared" si="40"/>
        <v>0.13549483222426731</v>
      </c>
      <c r="J48" s="20">
        <f t="shared" si="40"/>
        <v>0.12835849235735308</v>
      </c>
      <c r="K48" s="20">
        <f t="shared" si="40"/>
        <v>0.12675807164971251</v>
      </c>
      <c r="L48" s="20">
        <f t="shared" si="40"/>
        <v>0.120665628330191</v>
      </c>
      <c r="M48" s="20">
        <f t="shared" si="40"/>
        <v>0.11277286804139286</v>
      </c>
      <c r="N48" s="20">
        <f t="shared" si="40"/>
        <v>0.10752450438499521</v>
      </c>
      <c r="O48" s="20">
        <f t="shared" si="40"/>
        <v>0.10537461662041771</v>
      </c>
      <c r="P48" s="20">
        <f t="shared" si="40"/>
        <v>0.10158893629542445</v>
      </c>
      <c r="Q48" s="20">
        <f t="shared" si="40"/>
        <v>9.4756658764467996E-2</v>
      </c>
      <c r="R48" s="20">
        <f t="shared" si="40"/>
        <v>9.3895446880269809E-2</v>
      </c>
      <c r="S48" s="20">
        <f t="shared" si="40"/>
        <v>9.0221187427240973E-2</v>
      </c>
      <c r="T48" s="20">
        <f t="shared" si="40"/>
        <v>8.3029566626164439E-2</v>
      </c>
      <c r="U48" s="20">
        <f t="shared" si="40"/>
        <v>8.1070400270987414E-2</v>
      </c>
      <c r="V48" s="20">
        <f t="shared" si="40"/>
        <v>8.485618064373654E-2</v>
      </c>
      <c r="W48" s="20">
        <f t="shared" si="40"/>
        <v>8.1053589592590611E-2</v>
      </c>
      <c r="X48" s="20">
        <f t="shared" si="40"/>
        <v>7.9713874022231374E-2</v>
      </c>
      <c r="Y48" s="20">
        <f t="shared" si="40"/>
        <v>7.5983518100657316E-2</v>
      </c>
      <c r="Z48" s="20">
        <f t="shared" si="40"/>
        <v>6.9771757283354982E-2</v>
      </c>
      <c r="AA48" s="20">
        <f t="shared" si="40"/>
        <v>6.5083094057252239E-2</v>
      </c>
      <c r="AB48" s="20">
        <f t="shared" si="40"/>
        <v>6.1620003236769701E-2</v>
      </c>
      <c r="AC48" s="20">
        <f t="shared" si="40"/>
        <v>6.0128654520241902E-2</v>
      </c>
      <c r="AD48" s="20">
        <f t="shared" si="40"/>
        <v>6.1520965552661504E-2</v>
      </c>
      <c r="AE48" s="20">
        <f t="shared" si="40"/>
        <v>6.0222531293463145E-2</v>
      </c>
      <c r="AF48" s="20">
        <f t="shared" si="40"/>
        <v>5.8126667968495735E-2</v>
      </c>
      <c r="AG48" s="20">
        <f t="shared" si="40"/>
        <v>5.6954400337329077E-2</v>
      </c>
      <c r="AH48" s="9"/>
      <c r="AI48" s="10"/>
      <c r="AJ48" s="9"/>
      <c r="AK48" s="10"/>
      <c r="AL48" s="9"/>
      <c r="AM48" s="10"/>
    </row>
    <row r="49" spans="1:39" x14ac:dyDescent="0.2">
      <c r="A49" s="33"/>
      <c r="B49" s="35" t="s">
        <v>95</v>
      </c>
      <c r="C49" s="20">
        <f>+C21/C5</f>
        <v>0.8258373205741627</v>
      </c>
      <c r="D49" s="20">
        <f t="shared" ref="D49:AG49" si="41">+D21/D5</f>
        <v>0.83384615384615379</v>
      </c>
      <c r="E49" s="20">
        <f t="shared" si="41"/>
        <v>0.83190560853402296</v>
      </c>
      <c r="F49" s="20">
        <f t="shared" si="41"/>
        <v>0.83898305084745761</v>
      </c>
      <c r="G49" s="20">
        <f t="shared" si="41"/>
        <v>0.84942137508509186</v>
      </c>
      <c r="H49" s="20">
        <f t="shared" si="41"/>
        <v>0.86194648354250536</v>
      </c>
      <c r="I49" s="20">
        <f t="shared" si="41"/>
        <v>0.86450516777573272</v>
      </c>
      <c r="J49" s="20">
        <f t="shared" si="41"/>
        <v>0.87164150764264692</v>
      </c>
      <c r="K49" s="20">
        <f t="shared" si="41"/>
        <v>0.87324192835028747</v>
      </c>
      <c r="L49" s="20">
        <f t="shared" si="41"/>
        <v>0.87933437166980899</v>
      </c>
      <c r="M49" s="20">
        <f t="shared" si="41"/>
        <v>0.88722713195860714</v>
      </c>
      <c r="N49" s="20">
        <f t="shared" si="41"/>
        <v>0.89247549561500483</v>
      </c>
      <c r="O49" s="20">
        <f t="shared" si="41"/>
        <v>0.89462538337958231</v>
      </c>
      <c r="P49" s="20">
        <f t="shared" si="41"/>
        <v>0.89841106370457557</v>
      </c>
      <c r="Q49" s="20">
        <f t="shared" si="41"/>
        <v>0.90524334123553196</v>
      </c>
      <c r="R49" s="20">
        <f t="shared" si="41"/>
        <v>0.90610455311973015</v>
      </c>
      <c r="S49" s="20">
        <f t="shared" si="41"/>
        <v>0.90977881257275905</v>
      </c>
      <c r="T49" s="20">
        <f t="shared" si="41"/>
        <v>0.91697043337383555</v>
      </c>
      <c r="U49" s="20">
        <f t="shared" si="41"/>
        <v>0.91892959972901256</v>
      </c>
      <c r="V49" s="20">
        <f t="shared" si="41"/>
        <v>0.91514381935626343</v>
      </c>
      <c r="W49" s="20">
        <f t="shared" si="41"/>
        <v>0.91894641040740943</v>
      </c>
      <c r="X49" s="20">
        <f t="shared" si="41"/>
        <v>0.9202861259777686</v>
      </c>
      <c r="Y49" s="20">
        <f t="shared" si="41"/>
        <v>0.92401648189934271</v>
      </c>
      <c r="Z49" s="20">
        <f t="shared" si="41"/>
        <v>0.93022824271664506</v>
      </c>
      <c r="AA49" s="20">
        <f t="shared" si="41"/>
        <v>0.93491690594274779</v>
      </c>
      <c r="AB49" s="20">
        <f t="shared" si="41"/>
        <v>0.93837999676323025</v>
      </c>
      <c r="AC49" s="20">
        <f t="shared" si="41"/>
        <v>0.93987134547975815</v>
      </c>
      <c r="AD49" s="20">
        <f t="shared" si="41"/>
        <v>0.93847903444733849</v>
      </c>
      <c r="AE49" s="20">
        <f t="shared" si="41"/>
        <v>0.93977746870653689</v>
      </c>
      <c r="AF49" s="20">
        <f t="shared" si="41"/>
        <v>0.94187333203150425</v>
      </c>
      <c r="AG49" s="20">
        <f t="shared" si="41"/>
        <v>0.94304559966267087</v>
      </c>
      <c r="AH49" s="9"/>
      <c r="AI49" s="10"/>
      <c r="AJ49" s="9"/>
      <c r="AK49" s="10"/>
      <c r="AL49" s="9"/>
      <c r="AM49" s="10"/>
    </row>
    <row r="50" spans="1:39" x14ac:dyDescent="0.2">
      <c r="A50" s="33"/>
      <c r="B50" s="35" t="s">
        <v>96</v>
      </c>
      <c r="C50" s="20">
        <f>+C6/C4</f>
        <v>0.24150743099787686</v>
      </c>
      <c r="D50" s="20">
        <f t="shared" ref="D50:AG50" si="42">+D6/D4</f>
        <v>0.24520686175580222</v>
      </c>
      <c r="E50" s="20">
        <f t="shared" si="42"/>
        <v>0.24856596558317401</v>
      </c>
      <c r="F50" s="20">
        <f t="shared" si="42"/>
        <v>0.25426857406552839</v>
      </c>
      <c r="G50" s="20">
        <f t="shared" si="42"/>
        <v>0.24803767660910517</v>
      </c>
      <c r="H50" s="20">
        <f t="shared" si="42"/>
        <v>0.2464595222997252</v>
      </c>
      <c r="I50" s="20">
        <f t="shared" si="42"/>
        <v>0.25982488291590305</v>
      </c>
      <c r="J50" s="20">
        <f t="shared" si="42"/>
        <v>0.25620617775251092</v>
      </c>
      <c r="K50" s="20">
        <f t="shared" si="42"/>
        <v>0.26735074626865674</v>
      </c>
      <c r="L50" s="20">
        <f t="shared" si="42"/>
        <v>0.27586206896551724</v>
      </c>
      <c r="M50" s="20">
        <f t="shared" si="42"/>
        <v>0.27586844050258685</v>
      </c>
      <c r="N50" s="20">
        <f t="shared" si="42"/>
        <v>0.27383633633633636</v>
      </c>
      <c r="O50" s="20">
        <f t="shared" si="42"/>
        <v>0.27559205500381972</v>
      </c>
      <c r="P50" s="20">
        <f t="shared" si="42"/>
        <v>0.27330298832376804</v>
      </c>
      <c r="Q50" s="20">
        <f t="shared" si="42"/>
        <v>0.26910891089108913</v>
      </c>
      <c r="R50" s="20">
        <f t="shared" si="42"/>
        <v>0.27471876850207222</v>
      </c>
      <c r="S50" s="20">
        <f t="shared" si="42"/>
        <v>0.27320799059929496</v>
      </c>
      <c r="T50" s="20">
        <f t="shared" si="42"/>
        <v>0.26393231561522901</v>
      </c>
      <c r="U50" s="20">
        <f t="shared" si="42"/>
        <v>0.26533628972653361</v>
      </c>
      <c r="V50" s="20">
        <f t="shared" si="42"/>
        <v>0.28723603064847691</v>
      </c>
      <c r="W50" s="20">
        <f t="shared" si="42"/>
        <v>0.28832603313654542</v>
      </c>
      <c r="X50" s="20">
        <f t="shared" si="42"/>
        <v>0.28500459981600734</v>
      </c>
      <c r="Y50" s="20">
        <f t="shared" si="42"/>
        <v>0.28132945877224846</v>
      </c>
      <c r="Z50" s="20">
        <f t="shared" si="42"/>
        <v>0.27241441767795688</v>
      </c>
      <c r="AA50" s="20">
        <f t="shared" si="42"/>
        <v>0.26680934546103086</v>
      </c>
      <c r="AB50" s="20">
        <f t="shared" si="42"/>
        <v>0.26340366655136632</v>
      </c>
      <c r="AC50" s="20">
        <f t="shared" si="42"/>
        <v>0.26121151271753679</v>
      </c>
      <c r="AD50" s="20">
        <f t="shared" si="42"/>
        <v>0.26892238614496472</v>
      </c>
      <c r="AE50" s="20">
        <f t="shared" si="42"/>
        <v>0.26654355186211143</v>
      </c>
      <c r="AF50" s="20">
        <f t="shared" si="42"/>
        <v>0.26849067949488875</v>
      </c>
      <c r="AG50" s="20">
        <f t="shared" si="42"/>
        <v>0.27138346727898965</v>
      </c>
      <c r="AH50" s="9"/>
      <c r="AI50" s="10"/>
      <c r="AJ50" s="9"/>
      <c r="AK50" s="10"/>
      <c r="AL50" s="9"/>
      <c r="AM50" s="10"/>
    </row>
    <row r="51" spans="1:39" ht="15.75" x14ac:dyDescent="0.25">
      <c r="A51" s="22" t="s">
        <v>33</v>
      </c>
    </row>
    <row r="52" spans="1:39" ht="15.75" x14ac:dyDescent="0.25">
      <c r="A52" s="23" t="s">
        <v>0</v>
      </c>
      <c r="B52" s="24" t="s">
        <v>1</v>
      </c>
      <c r="C52" s="1">
        <v>16661</v>
      </c>
      <c r="D52" s="1">
        <v>18846.75</v>
      </c>
      <c r="E52" s="1">
        <v>19646.75</v>
      </c>
      <c r="F52" s="1">
        <v>21275.75</v>
      </c>
      <c r="G52" s="1">
        <v>22542</v>
      </c>
      <c r="H52" s="1">
        <v>24116.25</v>
      </c>
      <c r="I52" s="1">
        <v>25474.75</v>
      </c>
      <c r="J52" s="1">
        <v>27609.5</v>
      </c>
      <c r="K52" s="1">
        <v>28465.5</v>
      </c>
      <c r="L52" s="1">
        <v>29293.5</v>
      </c>
      <c r="M52" s="1">
        <v>30607.5</v>
      </c>
      <c r="N52" s="1">
        <v>31477.75</v>
      </c>
      <c r="O52" s="1">
        <v>32150.25</v>
      </c>
      <c r="P52" s="1">
        <v>32773.25</v>
      </c>
      <c r="Q52" s="1">
        <v>34225.5</v>
      </c>
      <c r="R52" s="1">
        <v>35561.25</v>
      </c>
      <c r="S52" s="1">
        <v>37154.25</v>
      </c>
      <c r="T52" s="1">
        <v>40451.75</v>
      </c>
      <c r="U52" s="1">
        <v>40910.75</v>
      </c>
      <c r="V52" s="1">
        <v>41567.75</v>
      </c>
      <c r="W52" s="1">
        <v>42328.25</v>
      </c>
      <c r="X52" s="1">
        <v>43726.75</v>
      </c>
      <c r="Y52" s="1">
        <v>45641</v>
      </c>
      <c r="Z52" s="1">
        <v>47541.25</v>
      </c>
      <c r="AA52" s="1">
        <v>49804.75</v>
      </c>
      <c r="AB52" s="1">
        <v>52455.75</v>
      </c>
      <c r="AC52" s="1">
        <v>55160</v>
      </c>
      <c r="AD52" s="1">
        <v>57777.25</v>
      </c>
      <c r="AE52" s="9">
        <v>59928.5</v>
      </c>
      <c r="AF52" s="9">
        <v>62712.5</v>
      </c>
      <c r="AG52" s="9">
        <v>65731.25</v>
      </c>
      <c r="AH52" s="9">
        <f>+AG52-AF52</f>
        <v>3018.75</v>
      </c>
      <c r="AI52" s="10">
        <f>+AH52/AF52</f>
        <v>4.8136336456049429E-2</v>
      </c>
      <c r="AJ52" s="9">
        <f>+AG52-AB52</f>
        <v>13275.5</v>
      </c>
      <c r="AK52" s="10">
        <f>+AJ52/AB52</f>
        <v>0.25307997693293871</v>
      </c>
      <c r="AL52" s="9">
        <f>+AG52-W52</f>
        <v>23403</v>
      </c>
      <c r="AM52" s="10">
        <f>+AL52/W52</f>
        <v>0.55289316236792219</v>
      </c>
    </row>
    <row r="53" spans="1:39" x14ac:dyDescent="0.2">
      <c r="A53" s="23" t="s">
        <v>2</v>
      </c>
      <c r="B53" s="25" t="s">
        <v>3</v>
      </c>
      <c r="C53" s="1">
        <v>957.75</v>
      </c>
      <c r="D53" s="1">
        <v>1021</v>
      </c>
      <c r="E53" s="1">
        <v>1082.25</v>
      </c>
      <c r="F53" s="1">
        <v>1124.75</v>
      </c>
      <c r="G53" s="1">
        <v>1151.25</v>
      </c>
      <c r="H53" s="1">
        <v>1233.75</v>
      </c>
      <c r="I53" s="1">
        <v>1304.75</v>
      </c>
      <c r="J53" s="1">
        <v>1401.5</v>
      </c>
      <c r="K53" s="1">
        <v>1433.75</v>
      </c>
      <c r="L53" s="1">
        <v>1429.75</v>
      </c>
      <c r="M53" s="1">
        <v>1447.75</v>
      </c>
      <c r="N53" s="1">
        <v>1427</v>
      </c>
      <c r="O53" s="1">
        <v>1403.75</v>
      </c>
      <c r="P53" s="1">
        <v>1354.25</v>
      </c>
      <c r="Q53" s="1">
        <v>1350.75</v>
      </c>
      <c r="R53" s="1">
        <v>1344.5</v>
      </c>
      <c r="S53" s="1">
        <v>1356.75</v>
      </c>
      <c r="T53" s="1">
        <v>1444.5</v>
      </c>
      <c r="U53" s="1">
        <v>1437</v>
      </c>
      <c r="V53" s="1">
        <v>1411.5</v>
      </c>
      <c r="W53" s="1">
        <v>1389.75</v>
      </c>
      <c r="X53" s="1">
        <v>1433</v>
      </c>
      <c r="Y53" s="1">
        <v>1462.75</v>
      </c>
      <c r="Z53" s="1">
        <v>1468</v>
      </c>
      <c r="AA53" s="1">
        <v>1493.75</v>
      </c>
      <c r="AB53" s="1">
        <v>1538</v>
      </c>
      <c r="AC53" s="1">
        <v>1614.75</v>
      </c>
      <c r="AD53" s="1">
        <v>1698.25</v>
      </c>
      <c r="AE53" s="9">
        <v>1775.5</v>
      </c>
      <c r="AF53" s="9">
        <v>1833.25</v>
      </c>
      <c r="AG53" s="9">
        <v>1937.5</v>
      </c>
      <c r="AH53" s="9">
        <f t="shared" ref="AH53:AH69" si="43">+AG53-AF53</f>
        <v>104.25</v>
      </c>
      <c r="AI53" s="10">
        <f t="shared" ref="AI53:AI69" si="44">+AH53/AF53</f>
        <v>5.686622119187236E-2</v>
      </c>
      <c r="AJ53" s="9">
        <f t="shared" ref="AJ53:AJ69" si="45">+AG53-AB53</f>
        <v>399.5</v>
      </c>
      <c r="AK53" s="10">
        <f t="shared" ref="AK53:AK69" si="46">+AJ53/AB53</f>
        <v>0.25975292587776333</v>
      </c>
      <c r="AL53" s="9">
        <f t="shared" ref="AL53:AL69" si="47">+AG53-W53</f>
        <v>547.75</v>
      </c>
      <c r="AM53" s="10">
        <f t="shared" ref="AM53:AM69" si="48">+AL53/W53</f>
        <v>0.39413563590573847</v>
      </c>
    </row>
    <row r="54" spans="1:39" x14ac:dyDescent="0.2">
      <c r="A54" s="23"/>
      <c r="B54" s="26" t="s">
        <v>38</v>
      </c>
      <c r="C54" s="7">
        <f>+C55+C70</f>
        <v>1190.25</v>
      </c>
      <c r="D54" s="7">
        <f t="shared" ref="D54" si="49">+D55+D70</f>
        <v>1544.5</v>
      </c>
      <c r="E54" s="7">
        <f t="shared" ref="E54" si="50">+E55+E70</f>
        <v>1633.5</v>
      </c>
      <c r="F54" s="7">
        <f t="shared" ref="F54" si="51">+F55+F70</f>
        <v>1803.25</v>
      </c>
      <c r="G54" s="7">
        <f t="shared" ref="G54" si="52">+G55+G70</f>
        <v>1921.75</v>
      </c>
      <c r="H54" s="7">
        <f t="shared" ref="H54" si="53">+H55+H70</f>
        <v>2222.75</v>
      </c>
      <c r="I54" s="7">
        <f t="shared" ref="I54" si="54">+I55+I70</f>
        <v>2489.0833333333335</v>
      </c>
      <c r="J54" s="7">
        <f t="shared" ref="J54" si="55">+J55+J70</f>
        <v>2792.25</v>
      </c>
      <c r="K54" s="7">
        <f t="shared" ref="K54" si="56">+K55+K70</f>
        <v>3022.5</v>
      </c>
      <c r="L54" s="7">
        <f t="shared" ref="L54" si="57">+L55+L70</f>
        <v>3269.5</v>
      </c>
      <c r="M54" s="7">
        <f t="shared" ref="M54" si="58">+M55+M70</f>
        <v>3571.5</v>
      </c>
      <c r="N54" s="7">
        <f t="shared" ref="N54" si="59">+N55+N70</f>
        <v>3667.5</v>
      </c>
      <c r="O54" s="7">
        <f t="shared" ref="O54" si="60">+O55+O70</f>
        <v>3691.5</v>
      </c>
      <c r="P54" s="7">
        <f t="shared" ref="P54" si="61">+P55+P70</f>
        <v>3645</v>
      </c>
      <c r="Q54" s="7">
        <f t="shared" ref="Q54" si="62">+Q55+Q70</f>
        <v>3844.25</v>
      </c>
      <c r="R54" s="7">
        <f t="shared" ref="R54" si="63">+R55+R70</f>
        <v>4000.75</v>
      </c>
      <c r="S54" s="7">
        <f t="shared" ref="S54" si="64">+S55+S70</f>
        <v>4184.75</v>
      </c>
      <c r="T54" s="7">
        <f t="shared" ref="T54" si="65">+T55+T70</f>
        <v>4729.5</v>
      </c>
      <c r="U54" s="7">
        <f t="shared" ref="U54" si="66">+U55+U70</f>
        <v>4927.25</v>
      </c>
      <c r="V54" s="7">
        <f t="shared" ref="V54" si="67">+V55+V70</f>
        <v>5027</v>
      </c>
      <c r="W54" s="7">
        <f t="shared" ref="W54" si="68">+W55+W70</f>
        <v>5174.75</v>
      </c>
      <c r="X54" s="7">
        <f t="shared" ref="X54" si="69">+X55+X70</f>
        <v>5337.25</v>
      </c>
      <c r="Y54" s="7">
        <f t="shared" ref="Y54" si="70">+Y55+Y70</f>
        <v>5591.25</v>
      </c>
      <c r="Z54" s="7">
        <f t="shared" ref="Z54" si="71">+Z55+Z70</f>
        <v>5871.75</v>
      </c>
      <c r="AA54" s="7">
        <f t="shared" ref="AA54" si="72">+AA55+AA70</f>
        <v>6241.75</v>
      </c>
      <c r="AB54" s="7">
        <f t="shared" ref="AB54" si="73">+AB55+AB70</f>
        <v>6673</v>
      </c>
      <c r="AC54" s="7">
        <f t="shared" ref="AC54" si="74">+AC55+AC70</f>
        <v>7134</v>
      </c>
      <c r="AD54" s="7">
        <f t="shared" ref="AD54" si="75">+AD55+AD70</f>
        <v>7533.5</v>
      </c>
      <c r="AE54" s="7">
        <f t="shared" ref="AE54" si="76">+AE55+AE70</f>
        <v>7944.75</v>
      </c>
      <c r="AF54" s="7">
        <f t="shared" ref="AF54" si="77">+AF55+AF70</f>
        <v>8570.25</v>
      </c>
      <c r="AG54" s="7">
        <f t="shared" ref="AG54" si="78">+AG55+AG70</f>
        <v>9393.25</v>
      </c>
      <c r="AH54" s="8">
        <f t="shared" ref="AH54" si="79">+AG54-AF54</f>
        <v>823</v>
      </c>
      <c r="AI54" s="11">
        <f t="shared" ref="AI54" si="80">+AH54/AF54</f>
        <v>9.6029870773898074E-2</v>
      </c>
      <c r="AJ54" s="8">
        <f t="shared" ref="AJ54" si="81">+AG54-AB54</f>
        <v>2720.25</v>
      </c>
      <c r="AK54" s="11">
        <f t="shared" ref="AK54" si="82">+AJ54/AB54</f>
        <v>0.40765023227933461</v>
      </c>
      <c r="AL54" s="8">
        <f t="shared" ref="AL54" si="83">+AG54-W54</f>
        <v>4218.5</v>
      </c>
      <c r="AM54" s="11">
        <f t="shared" ref="AM54" si="84">+AL54/W54</f>
        <v>0.81520846417701343</v>
      </c>
    </row>
    <row r="55" spans="1:39" x14ac:dyDescent="0.2">
      <c r="B55" s="26" t="s">
        <v>39</v>
      </c>
      <c r="C55" s="8">
        <f>+C56+C59+C61+C62+C67+C68+C69</f>
        <v>229.5</v>
      </c>
      <c r="D55" s="8">
        <f t="shared" ref="D55" si="85">+D56+D59+D61+D62+D67+D68+D69</f>
        <v>250.25</v>
      </c>
      <c r="E55" s="8">
        <f t="shared" ref="E55" si="86">+E56+E59+E61+E62+E67+E68+E69</f>
        <v>271</v>
      </c>
      <c r="F55" s="8">
        <f t="shared" ref="F55" si="87">+F56+F59+F61+F62+F67+F68+F69</f>
        <v>287</v>
      </c>
      <c r="G55" s="8">
        <f t="shared" ref="G55" si="88">+G56+G59+G61+G62+G67+G68+G69</f>
        <v>286.5</v>
      </c>
      <c r="H55" s="8">
        <f t="shared" ref="H55" si="89">+H56+H59+H61+H62+H67+H68+H69</f>
        <v>307.25</v>
      </c>
      <c r="I55" s="8">
        <f t="shared" ref="I55" si="90">+I56+I59+I61+I62+I67+I68+I69</f>
        <v>337.25</v>
      </c>
      <c r="J55" s="8">
        <f t="shared" ref="J55" si="91">+J56+J59+J61+J62+J67+J68+J69</f>
        <v>355.75</v>
      </c>
      <c r="K55" s="8">
        <f t="shared" ref="K55" si="92">+K56+K59+K61+K62+K67+K68+K69</f>
        <v>378.75</v>
      </c>
      <c r="L55" s="8">
        <f t="shared" ref="L55" si="93">+L56+L59+L61+L62+L67+L68+L69</f>
        <v>389.25</v>
      </c>
      <c r="M55" s="8">
        <f t="shared" ref="M55" si="94">+M56+M59+M61+M62+M67+M68+M69</f>
        <v>394.5</v>
      </c>
      <c r="N55" s="8">
        <f t="shared" ref="N55" si="95">+N56+N59+N61+N62+N67+N68+N69</f>
        <v>387</v>
      </c>
      <c r="O55" s="8">
        <f t="shared" ref="O55" si="96">+O56+O59+O61+O62+O67+O68+O69</f>
        <v>379.75</v>
      </c>
      <c r="P55" s="8">
        <f t="shared" ref="P55" si="97">+P56+P59+P61+P62+P67+P68+P69</f>
        <v>364.5</v>
      </c>
      <c r="Q55" s="8">
        <f t="shared" ref="Q55" si="98">+Q56+Q59+Q61+Q62+Q67+Q68+Q69</f>
        <v>354.5</v>
      </c>
      <c r="R55" s="8">
        <f t="shared" ref="R55" si="99">+R56+R59+R61+R62+R67+R68+R69</f>
        <v>362.5</v>
      </c>
      <c r="S55" s="8">
        <f t="shared" ref="S55" si="100">+S56+S59+S61+S62+S67+S68+S69</f>
        <v>365.25</v>
      </c>
      <c r="T55" s="8">
        <f t="shared" ref="T55" si="101">+T56+T59+T61+T62+T67+T68+T69</f>
        <v>375.25</v>
      </c>
      <c r="U55" s="8">
        <f t="shared" ref="U55" si="102">+U56+U59+U61+U62+U67+U68+U69</f>
        <v>379</v>
      </c>
      <c r="V55" s="8">
        <f t="shared" ref="V55" si="103">+V56+V59+V61+V62+V67+V68+V69</f>
        <v>403</v>
      </c>
      <c r="W55" s="8">
        <f t="shared" ref="W55" si="104">+W56+W59+W61+W62+W67+W68+W69</f>
        <v>401.5</v>
      </c>
      <c r="X55" s="8">
        <f t="shared" ref="X55" si="105">+X56+X59+X61+X62+X67+X68+X69</f>
        <v>409.5</v>
      </c>
      <c r="Y55" s="8">
        <f t="shared" ref="Y55" si="106">+Y56+Y59+Y61+Y62+Y67+Y68+Y69</f>
        <v>416.5</v>
      </c>
      <c r="Z55" s="8">
        <f t="shared" ref="Z55" si="107">+Z56+Z59+Z61+Z62+Z67+Z68+Z69</f>
        <v>401.5</v>
      </c>
      <c r="AA55" s="8">
        <f t="shared" ref="AA55" si="108">+AA56+AA59+AA61+AA62+AA67+AA68+AA69</f>
        <v>397.25</v>
      </c>
      <c r="AB55" s="8">
        <f t="shared" ref="AB55" si="109">+AB56+AB59+AB61+AB62+AB67+AB68+AB69</f>
        <v>401.5</v>
      </c>
      <c r="AC55" s="8">
        <f t="shared" ref="AC55" si="110">+AC56+AC59+AC61+AC62+AC67+AC68+AC69</f>
        <v>430.25</v>
      </c>
      <c r="AD55" s="8">
        <f t="shared" ref="AD55:AG55" si="111">+AD56+AD59+AD61+AD62+AD67+AD68+AD69</f>
        <v>464.25</v>
      </c>
      <c r="AE55" s="8">
        <f t="shared" si="111"/>
        <v>489.25</v>
      </c>
      <c r="AF55" s="8">
        <f t="shared" si="111"/>
        <v>500.75</v>
      </c>
      <c r="AG55" s="8">
        <f t="shared" si="111"/>
        <v>548.25</v>
      </c>
      <c r="AH55" s="8">
        <f t="shared" si="43"/>
        <v>47.5</v>
      </c>
      <c r="AI55" s="11">
        <f t="shared" si="44"/>
        <v>9.4857713429855217E-2</v>
      </c>
      <c r="AJ55" s="8">
        <f t="shared" si="45"/>
        <v>146.75</v>
      </c>
      <c r="AK55" s="11">
        <f t="shared" si="46"/>
        <v>0.3655043586550436</v>
      </c>
      <c r="AL55" s="8">
        <f t="shared" si="47"/>
        <v>146.75</v>
      </c>
      <c r="AM55" s="11">
        <f t="shared" si="48"/>
        <v>0.3655043586550436</v>
      </c>
    </row>
    <row r="56" spans="1:39" x14ac:dyDescent="0.2">
      <c r="A56" s="23" t="s">
        <v>4</v>
      </c>
      <c r="B56" s="28" t="s">
        <v>5</v>
      </c>
      <c r="C56" s="1">
        <v>25.75</v>
      </c>
      <c r="D56" s="1">
        <v>26.75</v>
      </c>
      <c r="E56" s="1">
        <v>28.5</v>
      </c>
      <c r="F56" s="1">
        <v>29</v>
      </c>
      <c r="G56" s="1">
        <v>27.75</v>
      </c>
      <c r="H56" s="1">
        <v>30</v>
      </c>
      <c r="I56" s="1">
        <v>34.75</v>
      </c>
      <c r="J56" s="1">
        <v>37.25</v>
      </c>
      <c r="K56" s="1">
        <v>38.25</v>
      </c>
      <c r="L56" s="1">
        <v>37</v>
      </c>
      <c r="M56" s="1">
        <v>41.25</v>
      </c>
      <c r="N56" s="1">
        <v>37</v>
      </c>
      <c r="O56" s="1">
        <v>40.25</v>
      </c>
      <c r="P56" s="1">
        <v>39</v>
      </c>
      <c r="Q56" s="1">
        <v>43</v>
      </c>
      <c r="R56" s="1">
        <v>45.75</v>
      </c>
      <c r="S56" s="1">
        <v>48</v>
      </c>
      <c r="T56" s="1">
        <v>48</v>
      </c>
      <c r="U56" s="1">
        <v>51</v>
      </c>
      <c r="V56" s="1">
        <v>51.5</v>
      </c>
      <c r="W56" s="1">
        <v>56.25</v>
      </c>
      <c r="X56" s="1">
        <v>59.25</v>
      </c>
      <c r="Y56" s="1">
        <v>60.25</v>
      </c>
      <c r="Z56" s="1">
        <v>64.5</v>
      </c>
      <c r="AA56" s="1">
        <v>65.5</v>
      </c>
      <c r="AB56" s="1">
        <v>67.5</v>
      </c>
      <c r="AC56" s="1">
        <v>68.25</v>
      </c>
      <c r="AD56" s="1">
        <v>80</v>
      </c>
      <c r="AE56" s="9">
        <v>85.5</v>
      </c>
      <c r="AF56" s="9">
        <v>88</v>
      </c>
      <c r="AG56" s="9">
        <v>95.25</v>
      </c>
      <c r="AH56" s="9">
        <f t="shared" si="43"/>
        <v>7.25</v>
      </c>
      <c r="AI56" s="10">
        <f t="shared" si="44"/>
        <v>8.2386363636363633E-2</v>
      </c>
      <c r="AJ56" s="9">
        <f t="shared" si="45"/>
        <v>27.75</v>
      </c>
      <c r="AK56" s="10">
        <f t="shared" si="46"/>
        <v>0.41111111111111109</v>
      </c>
      <c r="AL56" s="9">
        <f t="shared" si="47"/>
        <v>39</v>
      </c>
      <c r="AM56" s="10">
        <f t="shared" si="48"/>
        <v>0.69333333333333336</v>
      </c>
    </row>
    <row r="57" spans="1:39" x14ac:dyDescent="0.2">
      <c r="A57" s="23" t="s">
        <v>6</v>
      </c>
      <c r="B57" s="29" t="s">
        <v>19</v>
      </c>
      <c r="C57" s="1"/>
      <c r="D57" s="1"/>
      <c r="E57" s="1"/>
      <c r="F57" s="1"/>
      <c r="G57" s="1"/>
      <c r="H57" s="1"/>
      <c r="I57" s="1"/>
      <c r="J57" s="1">
        <v>12.25</v>
      </c>
      <c r="K57" s="1">
        <v>13</v>
      </c>
      <c r="L57" s="1">
        <v>12</v>
      </c>
      <c r="M57" s="1">
        <v>11.75</v>
      </c>
      <c r="N57" s="1">
        <v>11</v>
      </c>
      <c r="O57" s="1">
        <v>11</v>
      </c>
      <c r="P57" s="1">
        <v>9.75</v>
      </c>
      <c r="Q57" s="1">
        <v>11.5</v>
      </c>
      <c r="R57" s="1">
        <v>11.5</v>
      </c>
      <c r="S57" s="1">
        <v>11.75</v>
      </c>
      <c r="T57" s="1">
        <v>11.75</v>
      </c>
      <c r="U57" s="1">
        <v>12.75</v>
      </c>
      <c r="V57" s="1">
        <v>13.25</v>
      </c>
      <c r="W57" s="1">
        <v>15.25</v>
      </c>
      <c r="X57" s="1">
        <v>16</v>
      </c>
      <c r="Y57" s="1">
        <v>15.25</v>
      </c>
      <c r="Z57" s="1">
        <v>17.25</v>
      </c>
      <c r="AA57" s="1">
        <v>19</v>
      </c>
      <c r="AB57" s="1">
        <v>20.25</v>
      </c>
      <c r="AC57" s="1">
        <v>20</v>
      </c>
      <c r="AD57" s="1">
        <v>27.5</v>
      </c>
      <c r="AE57" s="9">
        <v>31.75</v>
      </c>
      <c r="AF57" s="9">
        <v>32.5</v>
      </c>
      <c r="AG57" s="9">
        <v>33</v>
      </c>
      <c r="AH57" s="9">
        <f t="shared" si="43"/>
        <v>0.5</v>
      </c>
      <c r="AI57" s="10">
        <f t="shared" si="44"/>
        <v>1.5384615384615385E-2</v>
      </c>
      <c r="AJ57" s="9">
        <f t="shared" si="45"/>
        <v>12.75</v>
      </c>
      <c r="AK57" s="10">
        <f t="shared" si="46"/>
        <v>0.62962962962962965</v>
      </c>
      <c r="AL57" s="9">
        <f t="shared" si="47"/>
        <v>17.75</v>
      </c>
      <c r="AM57" s="10">
        <f t="shared" si="48"/>
        <v>1.1639344262295082</v>
      </c>
    </row>
    <row r="58" spans="1:39" ht="12.75" x14ac:dyDescent="0.2">
      <c r="A58" s="30" t="s">
        <v>41</v>
      </c>
      <c r="B58" s="31" t="s">
        <v>42</v>
      </c>
      <c r="C58" s="1"/>
      <c r="D58" s="1"/>
      <c r="E58" s="1"/>
      <c r="F58" s="1"/>
      <c r="G58" s="1"/>
      <c r="H58" s="1"/>
      <c r="I58" s="1"/>
      <c r="J58" s="1">
        <f>+J56-J57</f>
        <v>25</v>
      </c>
      <c r="K58" s="1">
        <f t="shared" ref="K58" si="112">+K56-K57</f>
        <v>25.25</v>
      </c>
      <c r="L58" s="1">
        <f t="shared" ref="L58" si="113">+L56-L57</f>
        <v>25</v>
      </c>
      <c r="M58" s="1">
        <f t="shared" ref="M58" si="114">+M56-M57</f>
        <v>29.5</v>
      </c>
      <c r="N58" s="1">
        <f t="shared" ref="N58" si="115">+N56-N57</f>
        <v>26</v>
      </c>
      <c r="O58" s="1">
        <f t="shared" ref="O58" si="116">+O56-O57</f>
        <v>29.25</v>
      </c>
      <c r="P58" s="1">
        <f t="shared" ref="P58" si="117">+P56-P57</f>
        <v>29.25</v>
      </c>
      <c r="Q58" s="1">
        <f t="shared" ref="Q58" si="118">+Q56-Q57</f>
        <v>31.5</v>
      </c>
      <c r="R58" s="1">
        <f t="shared" ref="R58" si="119">+R56-R57</f>
        <v>34.25</v>
      </c>
      <c r="S58" s="1">
        <f t="shared" ref="S58" si="120">+S56-S57</f>
        <v>36.25</v>
      </c>
      <c r="T58" s="1">
        <f t="shared" ref="T58" si="121">+T56-T57</f>
        <v>36.25</v>
      </c>
      <c r="U58" s="1">
        <f t="shared" ref="U58" si="122">+U56-U57</f>
        <v>38.25</v>
      </c>
      <c r="V58" s="1">
        <f t="shared" ref="V58" si="123">+V56-V57</f>
        <v>38.25</v>
      </c>
      <c r="W58" s="1">
        <f t="shared" ref="W58" si="124">+W56-W57</f>
        <v>41</v>
      </c>
      <c r="X58" s="1">
        <f t="shared" ref="X58" si="125">+X56-X57</f>
        <v>43.25</v>
      </c>
      <c r="Y58" s="1">
        <f t="shared" ref="Y58" si="126">+Y56-Y57</f>
        <v>45</v>
      </c>
      <c r="Z58" s="1">
        <f t="shared" ref="Z58" si="127">+Z56-Z57</f>
        <v>47.25</v>
      </c>
      <c r="AA58" s="1">
        <f t="shared" ref="AA58" si="128">+AA56-AA57</f>
        <v>46.5</v>
      </c>
      <c r="AB58" s="1">
        <f t="shared" ref="AB58" si="129">+AB56-AB57</f>
        <v>47.25</v>
      </c>
      <c r="AC58" s="1">
        <f t="shared" ref="AC58" si="130">+AC56-AC57</f>
        <v>48.25</v>
      </c>
      <c r="AD58" s="1">
        <f t="shared" ref="AD58:AG58" si="131">+AD56-AD57</f>
        <v>52.5</v>
      </c>
      <c r="AE58" s="1">
        <f t="shared" si="131"/>
        <v>53.75</v>
      </c>
      <c r="AF58" s="1">
        <f t="shared" si="131"/>
        <v>55.5</v>
      </c>
      <c r="AG58" s="1">
        <f t="shared" si="131"/>
        <v>62.25</v>
      </c>
      <c r="AH58" s="9">
        <f t="shared" si="43"/>
        <v>6.75</v>
      </c>
      <c r="AI58" s="10">
        <f t="shared" si="44"/>
        <v>0.12162162162162163</v>
      </c>
      <c r="AJ58" s="9">
        <f t="shared" si="45"/>
        <v>15</v>
      </c>
      <c r="AK58" s="10">
        <f t="shared" si="46"/>
        <v>0.31746031746031744</v>
      </c>
      <c r="AL58" s="9">
        <f t="shared" si="47"/>
        <v>21.25</v>
      </c>
      <c r="AM58" s="10">
        <f t="shared" si="48"/>
        <v>0.51829268292682928</v>
      </c>
    </row>
    <row r="59" spans="1:39" x14ac:dyDescent="0.2">
      <c r="A59" s="23" t="s">
        <v>7</v>
      </c>
      <c r="B59" s="28" t="s">
        <v>8</v>
      </c>
      <c r="C59" s="1">
        <v>3</v>
      </c>
      <c r="D59" s="1">
        <v>3</v>
      </c>
      <c r="E59" s="1">
        <v>3.75</v>
      </c>
      <c r="F59" s="1">
        <v>5</v>
      </c>
      <c r="G59" s="1">
        <v>7</v>
      </c>
      <c r="H59" s="1">
        <v>7</v>
      </c>
      <c r="I59" s="1">
        <v>8</v>
      </c>
      <c r="J59" s="1"/>
      <c r="K59" s="1">
        <v>9</v>
      </c>
      <c r="L59" s="1">
        <v>8</v>
      </c>
      <c r="M59" s="1"/>
      <c r="N59" s="1"/>
      <c r="O59" s="1"/>
      <c r="P59" s="1"/>
      <c r="Q59" s="1"/>
      <c r="R59" s="1"/>
      <c r="S59" s="1"/>
      <c r="T59" s="1"/>
      <c r="U59" s="1"/>
      <c r="V59" s="1">
        <v>19</v>
      </c>
      <c r="W59" s="1">
        <v>18</v>
      </c>
      <c r="X59" s="1">
        <v>19</v>
      </c>
      <c r="Y59" s="1">
        <v>19.75</v>
      </c>
      <c r="Z59" s="1">
        <v>20</v>
      </c>
      <c r="AA59" s="1">
        <v>17.25</v>
      </c>
      <c r="AB59" s="1">
        <v>16.5</v>
      </c>
      <c r="AC59" s="1">
        <v>18</v>
      </c>
      <c r="AD59" s="1">
        <v>22.25</v>
      </c>
      <c r="AE59" s="9">
        <v>21.75</v>
      </c>
      <c r="AF59" s="9">
        <v>21.75</v>
      </c>
      <c r="AG59" s="9">
        <v>25.25</v>
      </c>
      <c r="AH59" s="9">
        <f t="shared" si="43"/>
        <v>3.5</v>
      </c>
      <c r="AI59" s="10">
        <f t="shared" si="44"/>
        <v>0.16091954022988506</v>
      </c>
      <c r="AJ59" s="9">
        <f t="shared" si="45"/>
        <v>8.75</v>
      </c>
      <c r="AK59" s="10">
        <f t="shared" si="46"/>
        <v>0.53030303030303028</v>
      </c>
      <c r="AL59" s="9">
        <f t="shared" si="47"/>
        <v>7.25</v>
      </c>
      <c r="AM59" s="10">
        <f t="shared" si="48"/>
        <v>0.40277777777777779</v>
      </c>
    </row>
    <row r="60" spans="1:39" x14ac:dyDescent="0.2">
      <c r="A60" s="32" t="s">
        <v>92</v>
      </c>
      <c r="B60" s="32" t="s">
        <v>91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4">
        <v>5.75</v>
      </c>
      <c r="Q60" s="14">
        <v>8.5</v>
      </c>
      <c r="R60" s="14">
        <v>7</v>
      </c>
      <c r="S60" s="14">
        <v>7.5</v>
      </c>
      <c r="T60" s="14">
        <v>8.5</v>
      </c>
      <c r="U60" s="14">
        <v>9</v>
      </c>
      <c r="V60" s="14">
        <v>8</v>
      </c>
      <c r="W60" s="14">
        <v>8</v>
      </c>
      <c r="X60" s="14">
        <v>8.25</v>
      </c>
      <c r="Y60" s="14">
        <v>8</v>
      </c>
      <c r="Z60" s="14">
        <v>8.25</v>
      </c>
      <c r="AA60" s="14">
        <v>8</v>
      </c>
      <c r="AB60" s="14">
        <v>8</v>
      </c>
      <c r="AC60" s="14">
        <v>10</v>
      </c>
      <c r="AD60" s="14">
        <v>12.25</v>
      </c>
      <c r="AE60" s="14">
        <v>13</v>
      </c>
      <c r="AF60" s="14">
        <v>12.75</v>
      </c>
      <c r="AG60" s="14">
        <v>14</v>
      </c>
      <c r="AH60" s="9">
        <f t="shared" ref="AH60" si="132">+AG60-AF60</f>
        <v>1.25</v>
      </c>
      <c r="AI60" s="10">
        <f t="shared" ref="AI60" si="133">+AH60/AF60</f>
        <v>9.8039215686274508E-2</v>
      </c>
      <c r="AJ60" s="9">
        <f t="shared" ref="AJ60" si="134">+AG60-AB60</f>
        <v>6</v>
      </c>
      <c r="AK60" s="10">
        <f t="shared" ref="AK60" si="135">+AJ60/AB60</f>
        <v>0.75</v>
      </c>
      <c r="AL60" s="9">
        <f t="shared" ref="AL60" si="136">+AG60-W60</f>
        <v>6</v>
      </c>
      <c r="AM60" s="10">
        <f t="shared" ref="AM60" si="137">+AL60/W60</f>
        <v>0.75</v>
      </c>
    </row>
    <row r="61" spans="1:39" x14ac:dyDescent="0.2">
      <c r="A61" s="23" t="s">
        <v>9</v>
      </c>
      <c r="B61" s="28" t="s">
        <v>20</v>
      </c>
      <c r="C61" s="1">
        <v>6.25</v>
      </c>
      <c r="D61" s="1">
        <v>5</v>
      </c>
      <c r="E61" s="1">
        <v>5</v>
      </c>
      <c r="F61" s="1">
        <v>6</v>
      </c>
      <c r="G61" s="1">
        <v>6</v>
      </c>
      <c r="H61" s="1">
        <v>6.75</v>
      </c>
      <c r="I61" s="1">
        <v>7.5</v>
      </c>
      <c r="J61" s="1">
        <v>9.5</v>
      </c>
      <c r="K61" s="1">
        <v>11</v>
      </c>
      <c r="L61" s="1">
        <v>12.25</v>
      </c>
      <c r="M61" s="1">
        <v>16.5</v>
      </c>
      <c r="N61" s="1">
        <v>16.75</v>
      </c>
      <c r="O61" s="1">
        <v>14</v>
      </c>
      <c r="P61" s="1">
        <v>13</v>
      </c>
      <c r="Q61" s="1">
        <v>10.75</v>
      </c>
      <c r="R61" s="1">
        <v>12.5</v>
      </c>
      <c r="S61" s="1">
        <v>15</v>
      </c>
      <c r="T61" s="1">
        <v>14.75</v>
      </c>
      <c r="U61" s="1">
        <v>12.75</v>
      </c>
      <c r="V61" s="1">
        <v>14.25</v>
      </c>
      <c r="W61" s="1">
        <v>14</v>
      </c>
      <c r="X61" s="1">
        <v>16.25</v>
      </c>
      <c r="Y61" s="1">
        <v>16.5</v>
      </c>
      <c r="Z61" s="1">
        <v>13.5</v>
      </c>
      <c r="AA61" s="1">
        <v>14</v>
      </c>
      <c r="AB61" s="1">
        <v>14.75</v>
      </c>
      <c r="AC61" s="1">
        <v>14.25</v>
      </c>
      <c r="AD61" s="1">
        <v>19</v>
      </c>
      <c r="AE61" s="9">
        <v>20</v>
      </c>
      <c r="AF61" s="9">
        <v>18.5</v>
      </c>
      <c r="AG61" s="9">
        <v>19.25</v>
      </c>
      <c r="AH61" s="9">
        <f t="shared" si="43"/>
        <v>0.75</v>
      </c>
      <c r="AI61" s="10">
        <f t="shared" si="44"/>
        <v>4.0540540540540543E-2</v>
      </c>
      <c r="AJ61" s="9">
        <f t="shared" si="45"/>
        <v>4.5</v>
      </c>
      <c r="AK61" s="10">
        <f t="shared" si="46"/>
        <v>0.30508474576271188</v>
      </c>
      <c r="AL61" s="9">
        <f t="shared" si="47"/>
        <v>5.25</v>
      </c>
      <c r="AM61" s="10">
        <f t="shared" si="48"/>
        <v>0.375</v>
      </c>
    </row>
    <row r="62" spans="1:39" x14ac:dyDescent="0.2">
      <c r="A62" s="23" t="s">
        <v>10</v>
      </c>
      <c r="B62" s="28" t="s">
        <v>21</v>
      </c>
      <c r="C62" s="1">
        <v>121.25</v>
      </c>
      <c r="D62" s="1">
        <v>139</v>
      </c>
      <c r="E62" s="1">
        <v>155</v>
      </c>
      <c r="F62" s="1">
        <v>165.5</v>
      </c>
      <c r="G62" s="1">
        <v>168</v>
      </c>
      <c r="H62" s="1">
        <v>182</v>
      </c>
      <c r="I62" s="1">
        <v>194.75</v>
      </c>
      <c r="J62" s="1">
        <v>206</v>
      </c>
      <c r="K62" s="1">
        <v>219.25</v>
      </c>
      <c r="L62" s="1">
        <v>229.75</v>
      </c>
      <c r="M62" s="1">
        <v>229.75</v>
      </c>
      <c r="N62" s="1">
        <v>229</v>
      </c>
      <c r="O62" s="1">
        <v>225.25</v>
      </c>
      <c r="P62" s="1">
        <v>208.5</v>
      </c>
      <c r="Q62" s="1">
        <v>209</v>
      </c>
      <c r="R62" s="1">
        <v>208.75</v>
      </c>
      <c r="S62" s="1">
        <v>208</v>
      </c>
      <c r="T62" s="1">
        <v>215.5</v>
      </c>
      <c r="U62" s="1">
        <v>217.5</v>
      </c>
      <c r="V62" s="1">
        <v>216.25</v>
      </c>
      <c r="W62" s="1">
        <v>213</v>
      </c>
      <c r="X62" s="1">
        <v>207.75</v>
      </c>
      <c r="Y62" s="1">
        <v>208.25</v>
      </c>
      <c r="Z62" s="1">
        <v>197.75</v>
      </c>
      <c r="AA62" s="1">
        <v>187.5</v>
      </c>
      <c r="AB62" s="1">
        <v>190</v>
      </c>
      <c r="AC62" s="1">
        <v>204.5</v>
      </c>
      <c r="AD62" s="1">
        <v>207.75</v>
      </c>
      <c r="AE62" s="9">
        <v>221.5</v>
      </c>
      <c r="AF62" s="9">
        <v>231.25</v>
      </c>
      <c r="AG62" s="9">
        <v>262.75</v>
      </c>
      <c r="AH62" s="9">
        <f t="shared" si="43"/>
        <v>31.5</v>
      </c>
      <c r="AI62" s="10">
        <f t="shared" si="44"/>
        <v>0.13621621621621621</v>
      </c>
      <c r="AJ62" s="9">
        <f t="shared" si="45"/>
        <v>72.75</v>
      </c>
      <c r="AK62" s="10">
        <f t="shared" si="46"/>
        <v>0.38289473684210529</v>
      </c>
      <c r="AL62" s="9">
        <f t="shared" si="47"/>
        <v>49.75</v>
      </c>
      <c r="AM62" s="10">
        <f t="shared" si="48"/>
        <v>0.2335680751173709</v>
      </c>
    </row>
    <row r="63" spans="1:39" x14ac:dyDescent="0.2">
      <c r="A63" s="23" t="s">
        <v>11</v>
      </c>
      <c r="B63" s="29" t="s">
        <v>22</v>
      </c>
      <c r="C63" s="1">
        <v>18.25</v>
      </c>
      <c r="D63" s="1">
        <v>21.5</v>
      </c>
      <c r="E63" s="1">
        <v>25.75</v>
      </c>
      <c r="F63" s="1">
        <v>27.25</v>
      </c>
      <c r="G63" s="1">
        <v>26.75</v>
      </c>
      <c r="H63" s="1">
        <v>26</v>
      </c>
      <c r="I63" s="1">
        <v>27</v>
      </c>
      <c r="J63" s="1">
        <v>30.25</v>
      </c>
      <c r="K63" s="1">
        <v>36.25</v>
      </c>
      <c r="L63" s="1">
        <v>34.5</v>
      </c>
      <c r="M63" s="1">
        <v>31</v>
      </c>
      <c r="N63" s="1">
        <v>32</v>
      </c>
      <c r="O63" s="1">
        <v>28</v>
      </c>
      <c r="P63" s="1">
        <v>23.25</v>
      </c>
      <c r="Q63" s="1">
        <v>23.25</v>
      </c>
      <c r="R63" s="1">
        <v>22.75</v>
      </c>
      <c r="S63" s="1">
        <v>22.5</v>
      </c>
      <c r="T63" s="1">
        <v>21.5</v>
      </c>
      <c r="U63" s="1">
        <v>21.75</v>
      </c>
      <c r="V63" s="1">
        <v>27.25</v>
      </c>
      <c r="W63" s="1">
        <v>27.75</v>
      </c>
      <c r="X63" s="1">
        <v>26.5</v>
      </c>
      <c r="Y63" s="1">
        <v>26.75</v>
      </c>
      <c r="Z63" s="1">
        <v>24.5</v>
      </c>
      <c r="AA63" s="1">
        <v>26.25</v>
      </c>
      <c r="AB63" s="1">
        <v>27.75</v>
      </c>
      <c r="AC63" s="1">
        <v>26</v>
      </c>
      <c r="AD63" s="1">
        <v>24.75</v>
      </c>
      <c r="AE63" s="9">
        <v>27.5</v>
      </c>
      <c r="AF63" s="9">
        <v>27.75</v>
      </c>
      <c r="AG63" s="9">
        <v>31.25</v>
      </c>
      <c r="AH63" s="9">
        <f t="shared" si="43"/>
        <v>3.5</v>
      </c>
      <c r="AI63" s="10">
        <f t="shared" si="44"/>
        <v>0.12612612612612611</v>
      </c>
      <c r="AJ63" s="9">
        <f t="shared" si="45"/>
        <v>3.5</v>
      </c>
      <c r="AK63" s="10">
        <f t="shared" si="46"/>
        <v>0.12612612612612611</v>
      </c>
      <c r="AL63" s="9">
        <f t="shared" si="47"/>
        <v>3.5</v>
      </c>
      <c r="AM63" s="10">
        <f t="shared" si="48"/>
        <v>0.12612612612612611</v>
      </c>
    </row>
    <row r="64" spans="1:39" x14ac:dyDescent="0.2">
      <c r="A64" s="23" t="s">
        <v>12</v>
      </c>
      <c r="B64" s="29" t="s">
        <v>23</v>
      </c>
      <c r="C64" s="1">
        <v>54.5</v>
      </c>
      <c r="D64" s="1">
        <v>58</v>
      </c>
      <c r="E64" s="1">
        <v>60.5</v>
      </c>
      <c r="F64" s="1">
        <v>63.25</v>
      </c>
      <c r="G64" s="1">
        <v>63.75</v>
      </c>
      <c r="H64" s="1">
        <v>73.5</v>
      </c>
      <c r="I64" s="1">
        <v>78.75</v>
      </c>
      <c r="J64" s="1">
        <v>84.75</v>
      </c>
      <c r="K64" s="1">
        <v>87.75</v>
      </c>
      <c r="L64" s="1">
        <v>96.5</v>
      </c>
      <c r="M64" s="1">
        <v>101.5</v>
      </c>
      <c r="N64" s="1">
        <v>105.25</v>
      </c>
      <c r="O64" s="1">
        <v>103.25</v>
      </c>
      <c r="P64" s="1">
        <v>95.75</v>
      </c>
      <c r="Q64" s="1">
        <v>96.25</v>
      </c>
      <c r="R64" s="1">
        <v>98</v>
      </c>
      <c r="S64" s="1">
        <v>97.5</v>
      </c>
      <c r="T64" s="1">
        <v>102.75</v>
      </c>
      <c r="U64" s="1">
        <v>101.5</v>
      </c>
      <c r="V64" s="1">
        <v>95.75</v>
      </c>
      <c r="W64" s="1">
        <v>93.75</v>
      </c>
      <c r="X64" s="1">
        <v>88.5</v>
      </c>
      <c r="Y64" s="1">
        <v>91.5</v>
      </c>
      <c r="Z64" s="1">
        <v>89.75</v>
      </c>
      <c r="AA64" s="1">
        <v>81.75</v>
      </c>
      <c r="AB64" s="1">
        <v>81.75</v>
      </c>
      <c r="AC64" s="1">
        <v>84.25</v>
      </c>
      <c r="AD64" s="1">
        <v>82.25</v>
      </c>
      <c r="AE64" s="9">
        <v>83.75</v>
      </c>
      <c r="AF64" s="9">
        <v>86</v>
      </c>
      <c r="AG64" s="9">
        <v>96</v>
      </c>
      <c r="AH64" s="9">
        <f t="shared" si="43"/>
        <v>10</v>
      </c>
      <c r="AI64" s="10">
        <f t="shared" si="44"/>
        <v>0.11627906976744186</v>
      </c>
      <c r="AJ64" s="9">
        <f t="shared" si="45"/>
        <v>14.25</v>
      </c>
      <c r="AK64" s="10">
        <f t="shared" si="46"/>
        <v>0.1743119266055046</v>
      </c>
      <c r="AL64" s="9">
        <f t="shared" si="47"/>
        <v>2.25</v>
      </c>
      <c r="AM64" s="10">
        <f t="shared" si="48"/>
        <v>2.4E-2</v>
      </c>
    </row>
    <row r="65" spans="1:71" x14ac:dyDescent="0.2">
      <c r="A65" s="23" t="s">
        <v>13</v>
      </c>
      <c r="B65" s="29" t="s">
        <v>24</v>
      </c>
      <c r="C65" s="1">
        <v>31</v>
      </c>
      <c r="D65" s="1">
        <v>36.75</v>
      </c>
      <c r="E65" s="1">
        <v>43.25</v>
      </c>
      <c r="F65" s="1">
        <v>46.25</v>
      </c>
      <c r="G65" s="1">
        <v>46.5</v>
      </c>
      <c r="H65" s="1">
        <v>51.75</v>
      </c>
      <c r="I65" s="1">
        <v>52.5</v>
      </c>
      <c r="J65" s="1">
        <v>49</v>
      </c>
      <c r="K65" s="1">
        <v>51.5</v>
      </c>
      <c r="L65" s="1">
        <v>53</v>
      </c>
      <c r="M65" s="1">
        <v>56.25</v>
      </c>
      <c r="N65" s="1">
        <v>56.5</v>
      </c>
      <c r="O65" s="1">
        <v>57.75</v>
      </c>
      <c r="P65" s="1">
        <v>57.25</v>
      </c>
      <c r="Q65" s="1">
        <v>55.75</v>
      </c>
      <c r="R65" s="1">
        <v>56.25</v>
      </c>
      <c r="S65" s="1">
        <v>53</v>
      </c>
      <c r="T65" s="1">
        <v>60</v>
      </c>
      <c r="U65" s="1">
        <v>62.75</v>
      </c>
      <c r="V65" s="1">
        <v>59.5</v>
      </c>
      <c r="W65" s="1">
        <v>57.75</v>
      </c>
      <c r="X65" s="1">
        <v>56.5</v>
      </c>
      <c r="Y65" s="1">
        <v>56</v>
      </c>
      <c r="Z65" s="1">
        <v>55.5</v>
      </c>
      <c r="AA65" s="1">
        <v>53.75</v>
      </c>
      <c r="AB65" s="1">
        <v>55.75</v>
      </c>
      <c r="AC65" s="1">
        <v>67.25</v>
      </c>
      <c r="AD65" s="1">
        <v>71.25</v>
      </c>
      <c r="AE65" s="9">
        <v>73.25</v>
      </c>
      <c r="AF65" s="9">
        <v>77.75</v>
      </c>
      <c r="AG65" s="9">
        <v>85.5</v>
      </c>
      <c r="AH65" s="9">
        <f t="shared" si="43"/>
        <v>7.75</v>
      </c>
      <c r="AI65" s="10">
        <f t="shared" si="44"/>
        <v>9.9678456591639875E-2</v>
      </c>
      <c r="AJ65" s="9">
        <f t="shared" si="45"/>
        <v>29.75</v>
      </c>
      <c r="AK65" s="10">
        <f t="shared" si="46"/>
        <v>0.53363228699551568</v>
      </c>
      <c r="AL65" s="9">
        <f t="shared" si="47"/>
        <v>27.75</v>
      </c>
      <c r="AM65" s="10">
        <f t="shared" si="48"/>
        <v>0.48051948051948051</v>
      </c>
    </row>
    <row r="66" spans="1:71" ht="12.75" x14ac:dyDescent="0.2">
      <c r="A66" s="30" t="s">
        <v>43</v>
      </c>
      <c r="B66" s="31" t="s">
        <v>44</v>
      </c>
      <c r="C66" s="1">
        <f>+C62-C63-C64-C65</f>
        <v>17.5</v>
      </c>
      <c r="D66" s="1">
        <f t="shared" ref="D66" si="138">+D62-D63-D64-D65</f>
        <v>22.75</v>
      </c>
      <c r="E66" s="1">
        <f t="shared" ref="E66" si="139">+E62-E63-E64-E65</f>
        <v>25.5</v>
      </c>
      <c r="F66" s="1">
        <f t="shared" ref="F66" si="140">+F62-F63-F64-F65</f>
        <v>28.75</v>
      </c>
      <c r="G66" s="1">
        <f t="shared" ref="G66" si="141">+G62-G63-G64-G65</f>
        <v>31</v>
      </c>
      <c r="H66" s="1">
        <f t="shared" ref="H66" si="142">+H62-H63-H64-H65</f>
        <v>30.75</v>
      </c>
      <c r="I66" s="1">
        <f t="shared" ref="I66" si="143">+I62-I63-I64-I65</f>
        <v>36.5</v>
      </c>
      <c r="J66" s="1">
        <f t="shared" ref="J66" si="144">+J62-J63-J64-J65</f>
        <v>42</v>
      </c>
      <c r="K66" s="1">
        <f t="shared" ref="K66" si="145">+K62-K63-K64-K65</f>
        <v>43.75</v>
      </c>
      <c r="L66" s="1">
        <f t="shared" ref="L66" si="146">+L62-L63-L64-L65</f>
        <v>45.75</v>
      </c>
      <c r="M66" s="1">
        <f t="shared" ref="M66" si="147">+M62-M63-M64-M65</f>
        <v>41</v>
      </c>
      <c r="N66" s="1">
        <f t="shared" ref="N66" si="148">+N62-N63-N64-N65</f>
        <v>35.25</v>
      </c>
      <c r="O66" s="1">
        <f t="shared" ref="O66" si="149">+O62-O63-O64-O65</f>
        <v>36.25</v>
      </c>
      <c r="P66" s="1">
        <f t="shared" ref="P66" si="150">+P62-P63-P64-P65</f>
        <v>32.25</v>
      </c>
      <c r="Q66" s="1">
        <f t="shared" ref="Q66" si="151">+Q62-Q63-Q64-Q65</f>
        <v>33.75</v>
      </c>
      <c r="R66" s="1">
        <f t="shared" ref="R66" si="152">+R62-R63-R64-R65</f>
        <v>31.75</v>
      </c>
      <c r="S66" s="1">
        <f t="shared" ref="S66" si="153">+S62-S63-S64-S65</f>
        <v>35</v>
      </c>
      <c r="T66" s="1">
        <f t="shared" ref="T66" si="154">+T62-T63-T64-T65</f>
        <v>31.25</v>
      </c>
      <c r="U66" s="1">
        <f t="shared" ref="U66" si="155">+U62-U63-U64-U65</f>
        <v>31.5</v>
      </c>
      <c r="V66" s="1">
        <f t="shared" ref="V66" si="156">+V62-V63-V64-V65</f>
        <v>33.75</v>
      </c>
      <c r="W66" s="1">
        <f t="shared" ref="W66" si="157">+W62-W63-W64-W65</f>
        <v>33.75</v>
      </c>
      <c r="X66" s="1">
        <f t="shared" ref="X66" si="158">+X62-X63-X64-X65</f>
        <v>36.25</v>
      </c>
      <c r="Y66" s="1">
        <f t="shared" ref="Y66" si="159">+Y62-Y63-Y64-Y65</f>
        <v>34</v>
      </c>
      <c r="Z66" s="1">
        <f t="shared" ref="Z66" si="160">+Z62-Z63-Z64-Z65</f>
        <v>28</v>
      </c>
      <c r="AA66" s="1">
        <f t="shared" ref="AA66" si="161">+AA62-AA63-AA64-AA65</f>
        <v>25.75</v>
      </c>
      <c r="AB66" s="1">
        <f t="shared" ref="AB66" si="162">+AB62-AB63-AB64-AB65</f>
        <v>24.75</v>
      </c>
      <c r="AC66" s="1">
        <f t="shared" ref="AC66" si="163">+AC62-AC63-AC64-AC65</f>
        <v>27</v>
      </c>
      <c r="AD66" s="1">
        <f t="shared" ref="AD66:AG66" si="164">+AD62-AD63-AD64-AD65</f>
        <v>29.5</v>
      </c>
      <c r="AE66" s="1">
        <f t="shared" si="164"/>
        <v>37</v>
      </c>
      <c r="AF66" s="1">
        <f t="shared" si="164"/>
        <v>39.75</v>
      </c>
      <c r="AG66" s="1">
        <f t="shared" si="164"/>
        <v>50</v>
      </c>
      <c r="AH66" s="9">
        <f t="shared" si="43"/>
        <v>10.25</v>
      </c>
      <c r="AI66" s="10">
        <f t="shared" si="44"/>
        <v>0.25786163522012578</v>
      </c>
      <c r="AJ66" s="9">
        <f t="shared" si="45"/>
        <v>25.25</v>
      </c>
      <c r="AK66" s="10">
        <f t="shared" si="46"/>
        <v>1.0202020202020201</v>
      </c>
      <c r="AL66" s="9">
        <f t="shared" si="47"/>
        <v>16.25</v>
      </c>
      <c r="AM66" s="10">
        <f t="shared" si="48"/>
        <v>0.48148148148148145</v>
      </c>
    </row>
    <row r="67" spans="1:71" x14ac:dyDescent="0.2">
      <c r="A67" s="23" t="s">
        <v>14</v>
      </c>
      <c r="B67" s="28" t="s">
        <v>25</v>
      </c>
      <c r="C67" s="1">
        <v>23.25</v>
      </c>
      <c r="D67" s="1">
        <v>22.75</v>
      </c>
      <c r="E67" s="1">
        <v>24</v>
      </c>
      <c r="F67" s="1">
        <v>23.75</v>
      </c>
      <c r="G67" s="1">
        <v>24</v>
      </c>
      <c r="H67" s="1">
        <v>26.5</v>
      </c>
      <c r="I67" s="1">
        <v>31.75</v>
      </c>
      <c r="J67" s="1">
        <v>39.5</v>
      </c>
      <c r="K67" s="1">
        <v>38</v>
      </c>
      <c r="L67" s="1">
        <v>39</v>
      </c>
      <c r="M67" s="1">
        <v>40.75</v>
      </c>
      <c r="N67" s="1">
        <v>38</v>
      </c>
      <c r="O67" s="1">
        <v>35.75</v>
      </c>
      <c r="P67" s="1">
        <v>37</v>
      </c>
      <c r="Q67" s="1">
        <v>38</v>
      </c>
      <c r="R67" s="1">
        <v>39</v>
      </c>
      <c r="S67" s="1">
        <v>37.5</v>
      </c>
      <c r="T67" s="1">
        <v>39</v>
      </c>
      <c r="U67" s="1">
        <v>37.75</v>
      </c>
      <c r="V67" s="1">
        <v>38.25</v>
      </c>
      <c r="W67" s="1">
        <v>38.25</v>
      </c>
      <c r="X67" s="1">
        <v>42</v>
      </c>
      <c r="Y67" s="1">
        <v>42.75</v>
      </c>
      <c r="Z67" s="1">
        <v>43</v>
      </c>
      <c r="AA67" s="1">
        <v>47.5</v>
      </c>
      <c r="AB67" s="1">
        <v>46.25</v>
      </c>
      <c r="AC67" s="1">
        <v>51.75</v>
      </c>
      <c r="AD67" s="1">
        <v>59.25</v>
      </c>
      <c r="AE67" s="9">
        <v>63</v>
      </c>
      <c r="AF67" s="9">
        <v>64.75</v>
      </c>
      <c r="AG67" s="9">
        <v>68.5</v>
      </c>
      <c r="AH67" s="9">
        <f t="shared" si="43"/>
        <v>3.75</v>
      </c>
      <c r="AI67" s="10">
        <f t="shared" si="44"/>
        <v>5.7915057915057917E-2</v>
      </c>
      <c r="AJ67" s="9">
        <f t="shared" si="45"/>
        <v>22.25</v>
      </c>
      <c r="AK67" s="10">
        <f t="shared" si="46"/>
        <v>0.48108108108108111</v>
      </c>
      <c r="AL67" s="9">
        <f t="shared" si="47"/>
        <v>30.25</v>
      </c>
      <c r="AM67" s="10">
        <f t="shared" si="48"/>
        <v>0.79084967320261434</v>
      </c>
    </row>
    <row r="68" spans="1:71" x14ac:dyDescent="0.2">
      <c r="A68" s="23" t="s">
        <v>15</v>
      </c>
      <c r="B68" s="28" t="s">
        <v>26</v>
      </c>
      <c r="C68" s="1">
        <v>4</v>
      </c>
      <c r="D68" s="1">
        <v>3.25</v>
      </c>
      <c r="E68" s="1">
        <v>3.25</v>
      </c>
      <c r="F68" s="1">
        <v>3.5</v>
      </c>
      <c r="G68" s="1">
        <v>3.5</v>
      </c>
      <c r="H68" s="1">
        <v>4</v>
      </c>
      <c r="I68" s="1">
        <v>3</v>
      </c>
      <c r="J68" s="1">
        <v>4</v>
      </c>
      <c r="K68" s="1">
        <v>4.5</v>
      </c>
      <c r="L68" s="1">
        <v>4.75</v>
      </c>
      <c r="M68" s="1">
        <v>4</v>
      </c>
      <c r="N68" s="1">
        <v>4</v>
      </c>
      <c r="O68" s="1">
        <v>6</v>
      </c>
      <c r="P68" s="1">
        <v>6.25</v>
      </c>
      <c r="Q68" s="1">
        <v>7.5</v>
      </c>
      <c r="R68" s="1">
        <v>8.75</v>
      </c>
      <c r="S68" s="1">
        <v>8</v>
      </c>
      <c r="T68" s="1">
        <v>8</v>
      </c>
      <c r="U68" s="1">
        <v>8.75</v>
      </c>
      <c r="V68" s="1">
        <v>8.5</v>
      </c>
      <c r="W68" s="1">
        <v>9.75</v>
      </c>
      <c r="X68" s="1">
        <v>10.25</v>
      </c>
      <c r="Y68" s="1">
        <v>11.75</v>
      </c>
      <c r="Z68" s="1">
        <v>9</v>
      </c>
      <c r="AA68" s="1">
        <v>10</v>
      </c>
      <c r="AB68" s="1">
        <v>9</v>
      </c>
      <c r="AC68" s="1">
        <v>7.5</v>
      </c>
      <c r="AD68" s="1">
        <v>7</v>
      </c>
      <c r="AE68" s="9">
        <v>6.75</v>
      </c>
      <c r="AF68" s="9">
        <v>6.5</v>
      </c>
      <c r="AG68" s="9">
        <v>8</v>
      </c>
      <c r="AH68" s="9">
        <f t="shared" si="43"/>
        <v>1.5</v>
      </c>
      <c r="AI68" s="10">
        <f t="shared" si="44"/>
        <v>0.23076923076923078</v>
      </c>
      <c r="AJ68" s="9">
        <f t="shared" si="45"/>
        <v>-1</v>
      </c>
      <c r="AK68" s="10">
        <f t="shared" si="46"/>
        <v>-0.1111111111111111</v>
      </c>
      <c r="AL68" s="9">
        <f t="shared" si="47"/>
        <v>-1.75</v>
      </c>
      <c r="AM68" s="10">
        <f t="shared" si="48"/>
        <v>-0.17948717948717949</v>
      </c>
    </row>
    <row r="69" spans="1:71" x14ac:dyDescent="0.2">
      <c r="A69" s="23" t="s">
        <v>16</v>
      </c>
      <c r="B69" s="28" t="s">
        <v>27</v>
      </c>
      <c r="C69" s="1">
        <v>46</v>
      </c>
      <c r="D69" s="1">
        <v>50.5</v>
      </c>
      <c r="E69" s="1">
        <v>51.5</v>
      </c>
      <c r="F69" s="1">
        <v>54.25</v>
      </c>
      <c r="G69" s="1">
        <v>50.25</v>
      </c>
      <c r="H69" s="1">
        <v>51</v>
      </c>
      <c r="I69" s="1">
        <v>57.5</v>
      </c>
      <c r="J69" s="1">
        <v>59.5</v>
      </c>
      <c r="K69" s="1">
        <v>58.75</v>
      </c>
      <c r="L69" s="1">
        <v>58.5</v>
      </c>
      <c r="M69" s="1">
        <v>62.25</v>
      </c>
      <c r="N69" s="1">
        <v>62.25</v>
      </c>
      <c r="O69" s="1">
        <v>58.5</v>
      </c>
      <c r="P69" s="1">
        <v>60.75</v>
      </c>
      <c r="Q69" s="1">
        <v>46.25</v>
      </c>
      <c r="R69" s="1">
        <v>47.75</v>
      </c>
      <c r="S69" s="1">
        <v>48.75</v>
      </c>
      <c r="T69" s="1">
        <v>50</v>
      </c>
      <c r="U69" s="1">
        <v>51.25</v>
      </c>
      <c r="V69" s="1">
        <v>55.25</v>
      </c>
      <c r="W69" s="1">
        <v>52.25</v>
      </c>
      <c r="X69" s="1">
        <v>55</v>
      </c>
      <c r="Y69" s="1">
        <v>57.25</v>
      </c>
      <c r="Z69" s="1">
        <v>53.75</v>
      </c>
      <c r="AA69" s="1">
        <v>55.5</v>
      </c>
      <c r="AB69" s="1">
        <v>57.5</v>
      </c>
      <c r="AC69" s="1">
        <v>66</v>
      </c>
      <c r="AD69" s="1">
        <v>69</v>
      </c>
      <c r="AE69" s="9">
        <v>70.75</v>
      </c>
      <c r="AF69" s="9">
        <v>70</v>
      </c>
      <c r="AG69" s="9">
        <v>69.25</v>
      </c>
      <c r="AH69" s="9">
        <f t="shared" si="43"/>
        <v>-0.75</v>
      </c>
      <c r="AI69" s="10">
        <f t="shared" si="44"/>
        <v>-1.0714285714285714E-2</v>
      </c>
      <c r="AJ69" s="9">
        <f t="shared" si="45"/>
        <v>11.75</v>
      </c>
      <c r="AK69" s="10">
        <f t="shared" si="46"/>
        <v>0.20434782608695654</v>
      </c>
      <c r="AL69" s="9">
        <f t="shared" si="47"/>
        <v>17</v>
      </c>
      <c r="AM69" s="10">
        <f t="shared" si="48"/>
        <v>0.32535885167464113</v>
      </c>
    </row>
    <row r="70" spans="1:71" x14ac:dyDescent="0.2">
      <c r="A70" s="23"/>
      <c r="B70" s="26" t="s">
        <v>40</v>
      </c>
      <c r="C70" s="7">
        <f>+C71+C74+C79+C88</f>
        <v>960.75</v>
      </c>
      <c r="D70" s="7">
        <f t="shared" ref="D70" si="165">+D71+D74+D79+D88</f>
        <v>1294.25</v>
      </c>
      <c r="E70" s="7">
        <f t="shared" ref="E70" si="166">+E71+E74+E79+E88</f>
        <v>1362.5</v>
      </c>
      <c r="F70" s="7">
        <f t="shared" ref="F70" si="167">+F71+F74+F79+F88</f>
        <v>1516.25</v>
      </c>
      <c r="G70" s="7">
        <f t="shared" ref="G70" si="168">+G71+G74+G79+G88</f>
        <v>1635.25</v>
      </c>
      <c r="H70" s="7">
        <f t="shared" ref="H70" si="169">+H71+H74+H79+H88</f>
        <v>1915.5</v>
      </c>
      <c r="I70" s="7">
        <f t="shared" ref="I70" si="170">+I71+I74+I79+I88</f>
        <v>2151.8333333333335</v>
      </c>
      <c r="J70" s="7">
        <f t="shared" ref="J70" si="171">+J71+J74+J79+J88</f>
        <v>2436.5</v>
      </c>
      <c r="K70" s="7">
        <f t="shared" ref="K70" si="172">+K71+K74+K79+K88</f>
        <v>2643.75</v>
      </c>
      <c r="L70" s="7">
        <f t="shared" ref="L70" si="173">+L71+L74+L79+L88</f>
        <v>2880.25</v>
      </c>
      <c r="M70" s="7">
        <f t="shared" ref="M70" si="174">+M71+M74+M79+M88</f>
        <v>3177</v>
      </c>
      <c r="N70" s="7">
        <f t="shared" ref="N70" si="175">+N71+N74+N79+N88</f>
        <v>3280.5</v>
      </c>
      <c r="O70" s="7">
        <f t="shared" ref="O70" si="176">+O71+O74+O79+O88</f>
        <v>3311.75</v>
      </c>
      <c r="P70" s="7">
        <f t="shared" ref="P70" si="177">+P71+P74+P79+P88</f>
        <v>3280.5</v>
      </c>
      <c r="Q70" s="7">
        <f t="shared" ref="Q70" si="178">+Q71+Q74+Q79+Q88</f>
        <v>3489.75</v>
      </c>
      <c r="R70" s="7">
        <f t="shared" ref="R70" si="179">+R71+R74+R79+R88</f>
        <v>3638.25</v>
      </c>
      <c r="S70" s="7">
        <f t="shared" ref="S70" si="180">+S71+S74+S79+S88</f>
        <v>3819.5</v>
      </c>
      <c r="T70" s="7">
        <f t="shared" ref="T70" si="181">+T71+T74+T79+T88</f>
        <v>4354.25</v>
      </c>
      <c r="U70" s="7">
        <f t="shared" ref="U70" si="182">+U71+U74+U79+U88</f>
        <v>4548.25</v>
      </c>
      <c r="V70" s="7">
        <f t="shared" ref="V70" si="183">+V71+V74+V79+V88</f>
        <v>4624</v>
      </c>
      <c r="W70" s="7">
        <f t="shared" ref="W70" si="184">+W71+W74+W79+W88</f>
        <v>4773.25</v>
      </c>
      <c r="X70" s="7">
        <f t="shared" ref="X70" si="185">+X71+X74+X79+X88</f>
        <v>4927.75</v>
      </c>
      <c r="Y70" s="7">
        <f t="shared" ref="Y70" si="186">+Y71+Y74+Y79+Y88</f>
        <v>5174.75</v>
      </c>
      <c r="Z70" s="7">
        <f t="shared" ref="Z70" si="187">+Z71+Z74+Z79+Z88</f>
        <v>5470.25</v>
      </c>
      <c r="AA70" s="7">
        <f t="shared" ref="AA70" si="188">+AA71+AA74+AA79+AA88</f>
        <v>5844.5</v>
      </c>
      <c r="AB70" s="7">
        <f t="shared" ref="AB70" si="189">+AB71+AB74+AB79+AB88</f>
        <v>6271.5</v>
      </c>
      <c r="AC70" s="7">
        <f t="shared" ref="AC70" si="190">+AC71+AC74+AC79+AC88</f>
        <v>6703.75</v>
      </c>
      <c r="AD70" s="7">
        <f t="shared" ref="AD70" si="191">+AD71+AD74+AD79+AD88</f>
        <v>7069.25</v>
      </c>
      <c r="AE70" s="7">
        <f t="shared" ref="AE70" si="192">+AE71+AE74+AE79+AE88</f>
        <v>7455.5</v>
      </c>
      <c r="AF70" s="7">
        <f t="shared" ref="AF70" si="193">+AF71+AF74+AF79+AF88</f>
        <v>8069.5</v>
      </c>
      <c r="AG70" s="7">
        <f t="shared" ref="AG70" si="194">+AG71+AG74+AG79+AG88</f>
        <v>8845</v>
      </c>
      <c r="AH70" s="8">
        <f t="shared" ref="AH70:AH95" si="195">+AG70-AF70</f>
        <v>775.5</v>
      </c>
      <c r="AI70" s="11">
        <f t="shared" ref="AI70:AI95" si="196">+AH70/AF70</f>
        <v>9.6102608587892685E-2</v>
      </c>
      <c r="AJ70" s="8">
        <f t="shared" ref="AJ70:AJ95" si="197">+AG70-AB70</f>
        <v>2573.5</v>
      </c>
      <c r="AK70" s="11">
        <f t="shared" ref="AK70:AK95" si="198">+AJ70/AB70</f>
        <v>0.410348401498844</v>
      </c>
      <c r="AL70" s="8">
        <f t="shared" ref="AL70:AL95" si="199">+AG70-W70</f>
        <v>4071.75</v>
      </c>
      <c r="AM70" s="11">
        <f t="shared" ref="AM70:AM95" si="200">+AL70/W70</f>
        <v>0.85303514376996803</v>
      </c>
    </row>
    <row r="71" spans="1:71" x14ac:dyDescent="0.2">
      <c r="A71" s="33"/>
      <c r="B71" s="26" t="s">
        <v>49</v>
      </c>
      <c r="C71" s="7">
        <f>SUM(C72:C73)</f>
        <v>87</v>
      </c>
      <c r="D71" s="7">
        <f t="shared" ref="D71:AG71" si="201">SUM(D72:D73)</f>
        <v>84.75</v>
      </c>
      <c r="E71" s="7">
        <f t="shared" si="201"/>
        <v>81.75</v>
      </c>
      <c r="F71" s="7">
        <f t="shared" si="201"/>
        <v>86.25</v>
      </c>
      <c r="G71" s="7">
        <f t="shared" si="201"/>
        <v>87.75</v>
      </c>
      <c r="H71" s="7">
        <f t="shared" si="201"/>
        <v>93.25</v>
      </c>
      <c r="I71" s="7">
        <f t="shared" si="201"/>
        <v>89.5</v>
      </c>
      <c r="J71" s="7">
        <f t="shared" si="201"/>
        <v>92.5</v>
      </c>
      <c r="K71" s="7">
        <f t="shared" si="201"/>
        <v>92.5</v>
      </c>
      <c r="L71" s="7">
        <f t="shared" si="201"/>
        <v>92.25</v>
      </c>
      <c r="M71" s="7">
        <f t="shared" si="201"/>
        <v>105</v>
      </c>
      <c r="N71" s="7">
        <f t="shared" si="201"/>
        <v>115.5</v>
      </c>
      <c r="O71" s="7">
        <f t="shared" si="201"/>
        <v>103</v>
      </c>
      <c r="P71" s="7">
        <f t="shared" si="201"/>
        <v>101.75</v>
      </c>
      <c r="Q71" s="7">
        <f t="shared" si="201"/>
        <v>106.75</v>
      </c>
      <c r="R71" s="7">
        <f t="shared" si="201"/>
        <v>109.5</v>
      </c>
      <c r="S71" s="7">
        <f t="shared" si="201"/>
        <v>115.25</v>
      </c>
      <c r="T71" s="7">
        <f t="shared" si="201"/>
        <v>135.5</v>
      </c>
      <c r="U71" s="7">
        <f t="shared" si="201"/>
        <v>152.75</v>
      </c>
      <c r="V71" s="7">
        <f t="shared" si="201"/>
        <v>159.25</v>
      </c>
      <c r="W71" s="7">
        <f t="shared" si="201"/>
        <v>157.75</v>
      </c>
      <c r="X71" s="7">
        <f t="shared" si="201"/>
        <v>154.5</v>
      </c>
      <c r="Y71" s="7">
        <f t="shared" si="201"/>
        <v>153</v>
      </c>
      <c r="Z71" s="7">
        <f t="shared" si="201"/>
        <v>155.75</v>
      </c>
      <c r="AA71" s="7">
        <f t="shared" si="201"/>
        <v>159.25</v>
      </c>
      <c r="AB71" s="7">
        <f t="shared" si="201"/>
        <v>154.75</v>
      </c>
      <c r="AC71" s="7">
        <f t="shared" si="201"/>
        <v>147.5</v>
      </c>
      <c r="AD71" s="7">
        <f t="shared" si="201"/>
        <v>133.25</v>
      </c>
      <c r="AE71" s="7">
        <f t="shared" si="201"/>
        <v>143.5</v>
      </c>
      <c r="AF71" s="7">
        <f t="shared" si="201"/>
        <v>143</v>
      </c>
      <c r="AG71" s="7">
        <f t="shared" si="201"/>
        <v>142.5</v>
      </c>
      <c r="AH71" s="8">
        <f t="shared" si="195"/>
        <v>-0.5</v>
      </c>
      <c r="AI71" s="11">
        <f t="shared" si="196"/>
        <v>-3.4965034965034965E-3</v>
      </c>
      <c r="AJ71" s="8">
        <f t="shared" si="197"/>
        <v>-12.25</v>
      </c>
      <c r="AK71" s="11">
        <f t="shared" si="198"/>
        <v>-7.9159935379644594E-2</v>
      </c>
      <c r="AL71" s="8">
        <f t="shared" si="199"/>
        <v>-15.25</v>
      </c>
      <c r="AM71" s="11">
        <f t="shared" si="200"/>
        <v>-9.6671949286846276E-2</v>
      </c>
    </row>
    <row r="72" spans="1:71" x14ac:dyDescent="0.2">
      <c r="A72" s="33" t="s">
        <v>50</v>
      </c>
      <c r="B72" s="34" t="s">
        <v>51</v>
      </c>
      <c r="C72" s="1">
        <v>70</v>
      </c>
      <c r="D72" s="1">
        <v>67.75</v>
      </c>
      <c r="E72" s="1">
        <v>64</v>
      </c>
      <c r="F72" s="1">
        <v>67.75</v>
      </c>
      <c r="G72" s="1">
        <v>69.5</v>
      </c>
      <c r="H72" s="1">
        <v>70.5</v>
      </c>
      <c r="I72" s="1">
        <v>66</v>
      </c>
      <c r="J72" s="1">
        <v>68</v>
      </c>
      <c r="K72" s="1">
        <v>68</v>
      </c>
      <c r="L72" s="1">
        <v>68.75</v>
      </c>
      <c r="M72" s="1">
        <v>74.75</v>
      </c>
      <c r="N72" s="1">
        <v>83.5</v>
      </c>
      <c r="O72" s="1">
        <v>72.5</v>
      </c>
      <c r="P72" s="1">
        <v>71</v>
      </c>
      <c r="Q72" s="1">
        <v>75.5</v>
      </c>
      <c r="R72" s="1">
        <v>81</v>
      </c>
      <c r="S72" s="1">
        <v>83.25</v>
      </c>
      <c r="T72" s="1">
        <v>95.5</v>
      </c>
      <c r="U72" s="1">
        <v>106.75</v>
      </c>
      <c r="V72" s="1">
        <v>111.25</v>
      </c>
      <c r="W72" s="1">
        <v>109</v>
      </c>
      <c r="X72" s="1">
        <v>106</v>
      </c>
      <c r="Y72" s="1">
        <v>108.5</v>
      </c>
      <c r="Z72" s="1">
        <v>112.75</v>
      </c>
      <c r="AA72" s="1">
        <v>115.5</v>
      </c>
      <c r="AB72" s="1">
        <v>111.25</v>
      </c>
      <c r="AC72" s="1">
        <v>102.25</v>
      </c>
      <c r="AD72" s="1">
        <v>83.5</v>
      </c>
      <c r="AE72" s="1">
        <v>88.75</v>
      </c>
      <c r="AF72" s="1">
        <v>83.5</v>
      </c>
      <c r="AG72" s="1">
        <v>80.25</v>
      </c>
      <c r="AH72" s="9">
        <f t="shared" si="195"/>
        <v>-3.25</v>
      </c>
      <c r="AI72" s="10">
        <f t="shared" si="196"/>
        <v>-3.8922155688622756E-2</v>
      </c>
      <c r="AJ72" s="9">
        <f t="shared" si="197"/>
        <v>-31</v>
      </c>
      <c r="AK72" s="10">
        <f t="shared" si="198"/>
        <v>-0.27865168539325841</v>
      </c>
      <c r="AL72" s="9">
        <f t="shared" si="199"/>
        <v>-28.75</v>
      </c>
      <c r="AM72" s="10">
        <f t="shared" si="200"/>
        <v>-0.26376146788990823</v>
      </c>
    </row>
    <row r="73" spans="1:71" x14ac:dyDescent="0.2">
      <c r="A73" s="33" t="s">
        <v>52</v>
      </c>
      <c r="B73" s="34" t="s">
        <v>53</v>
      </c>
      <c r="C73" s="1">
        <v>17</v>
      </c>
      <c r="D73" s="1">
        <v>17</v>
      </c>
      <c r="E73" s="1">
        <v>17.75</v>
      </c>
      <c r="F73" s="1">
        <v>18.5</v>
      </c>
      <c r="G73" s="1">
        <v>18.25</v>
      </c>
      <c r="H73" s="1">
        <v>22.75</v>
      </c>
      <c r="I73" s="1">
        <v>23.5</v>
      </c>
      <c r="J73" s="1">
        <v>24.5</v>
      </c>
      <c r="K73" s="1">
        <v>24.5</v>
      </c>
      <c r="L73" s="1">
        <v>23.5</v>
      </c>
      <c r="M73" s="1">
        <v>30.25</v>
      </c>
      <c r="N73" s="1">
        <v>32</v>
      </c>
      <c r="O73" s="1">
        <v>30.5</v>
      </c>
      <c r="P73" s="1">
        <v>30.75</v>
      </c>
      <c r="Q73" s="1">
        <v>31.25</v>
      </c>
      <c r="R73" s="1">
        <v>28.5</v>
      </c>
      <c r="S73" s="1">
        <v>32</v>
      </c>
      <c r="T73" s="1">
        <v>40</v>
      </c>
      <c r="U73" s="1">
        <v>46</v>
      </c>
      <c r="V73" s="1">
        <v>48</v>
      </c>
      <c r="W73" s="1">
        <v>48.75</v>
      </c>
      <c r="X73" s="1">
        <v>48.5</v>
      </c>
      <c r="Y73" s="1">
        <v>44.5</v>
      </c>
      <c r="Z73" s="1">
        <v>43</v>
      </c>
      <c r="AA73" s="1">
        <v>43.75</v>
      </c>
      <c r="AB73" s="1">
        <v>43.5</v>
      </c>
      <c r="AC73" s="1">
        <v>45.25</v>
      </c>
      <c r="AD73" s="1">
        <v>49.75</v>
      </c>
      <c r="AE73" s="1">
        <v>54.75</v>
      </c>
      <c r="AF73" s="1">
        <v>59.5</v>
      </c>
      <c r="AG73" s="1">
        <v>62.25</v>
      </c>
      <c r="AH73" s="9">
        <f t="shared" si="195"/>
        <v>2.75</v>
      </c>
      <c r="AI73" s="10">
        <f t="shared" si="196"/>
        <v>4.6218487394957986E-2</v>
      </c>
      <c r="AJ73" s="9">
        <f t="shared" si="197"/>
        <v>18.75</v>
      </c>
      <c r="AK73" s="10">
        <f t="shared" si="198"/>
        <v>0.43103448275862066</v>
      </c>
      <c r="AL73" s="9">
        <f t="shared" si="199"/>
        <v>13.5</v>
      </c>
      <c r="AM73" s="10">
        <f t="shared" si="200"/>
        <v>0.27692307692307694</v>
      </c>
    </row>
    <row r="74" spans="1:71" x14ac:dyDescent="0.2">
      <c r="A74" s="33"/>
      <c r="B74" s="26" t="s">
        <v>54</v>
      </c>
      <c r="C74" s="7">
        <f>SUM(C75:C78)</f>
        <v>98</v>
      </c>
      <c r="D74" s="7">
        <f t="shared" ref="D74:AG74" si="202">SUM(D75:D78)</f>
        <v>122.75</v>
      </c>
      <c r="E74" s="7">
        <f t="shared" si="202"/>
        <v>126</v>
      </c>
      <c r="F74" s="7">
        <f t="shared" si="202"/>
        <v>144</v>
      </c>
      <c r="G74" s="7">
        <f t="shared" si="202"/>
        <v>134.75</v>
      </c>
      <c r="H74" s="7">
        <f t="shared" si="202"/>
        <v>156.25</v>
      </c>
      <c r="I74" s="7">
        <f t="shared" si="202"/>
        <v>190.5</v>
      </c>
      <c r="J74" s="7">
        <f t="shared" si="202"/>
        <v>209</v>
      </c>
      <c r="K74" s="7">
        <f t="shared" si="202"/>
        <v>221.5</v>
      </c>
      <c r="L74" s="7">
        <f t="shared" si="202"/>
        <v>238.75</v>
      </c>
      <c r="M74" s="7">
        <f t="shared" si="202"/>
        <v>275</v>
      </c>
      <c r="N74" s="7">
        <f t="shared" si="202"/>
        <v>282.75</v>
      </c>
      <c r="O74" s="7">
        <f t="shared" si="202"/>
        <v>282.25</v>
      </c>
      <c r="P74" s="7">
        <f t="shared" si="202"/>
        <v>276.75</v>
      </c>
      <c r="Q74" s="7">
        <f t="shared" si="202"/>
        <v>305.75</v>
      </c>
      <c r="R74" s="7">
        <f t="shared" si="202"/>
        <v>307.75</v>
      </c>
      <c r="S74" s="7">
        <f t="shared" si="202"/>
        <v>318.25</v>
      </c>
      <c r="T74" s="7">
        <f t="shared" si="202"/>
        <v>363.25</v>
      </c>
      <c r="U74" s="7">
        <f t="shared" si="202"/>
        <v>371.75</v>
      </c>
      <c r="V74" s="7">
        <f t="shared" si="202"/>
        <v>381.5</v>
      </c>
      <c r="W74" s="7">
        <f t="shared" si="202"/>
        <v>409</v>
      </c>
      <c r="X74" s="7">
        <f t="shared" si="202"/>
        <v>424.25</v>
      </c>
      <c r="Y74" s="7">
        <f t="shared" si="202"/>
        <v>443.25</v>
      </c>
      <c r="Z74" s="7">
        <f t="shared" si="202"/>
        <v>475</v>
      </c>
      <c r="AA74" s="7">
        <f t="shared" si="202"/>
        <v>509.25</v>
      </c>
      <c r="AB74" s="7">
        <f t="shared" si="202"/>
        <v>545.5</v>
      </c>
      <c r="AC74" s="7">
        <f t="shared" si="202"/>
        <v>581.75</v>
      </c>
      <c r="AD74" s="7">
        <f t="shared" si="202"/>
        <v>648</v>
      </c>
      <c r="AE74" s="7">
        <f t="shared" si="202"/>
        <v>714.75</v>
      </c>
      <c r="AF74" s="7">
        <f t="shared" si="202"/>
        <v>754.25</v>
      </c>
      <c r="AG74" s="7">
        <f t="shared" si="202"/>
        <v>823</v>
      </c>
      <c r="AH74" s="9">
        <f t="shared" si="195"/>
        <v>68.75</v>
      </c>
      <c r="AI74" s="10">
        <f t="shared" si="196"/>
        <v>9.1150149154789528E-2</v>
      </c>
      <c r="AJ74" s="9">
        <f t="shared" si="197"/>
        <v>277.5</v>
      </c>
      <c r="AK74" s="10">
        <f t="shared" si="198"/>
        <v>0.50870760769935841</v>
      </c>
      <c r="AL74" s="9">
        <f t="shared" si="199"/>
        <v>414</v>
      </c>
      <c r="AM74" s="10">
        <f t="shared" si="200"/>
        <v>1.0122249388753055</v>
      </c>
    </row>
    <row r="75" spans="1:71" x14ac:dyDescent="0.2">
      <c r="A75" s="33" t="s">
        <v>55</v>
      </c>
      <c r="B75" s="34" t="s">
        <v>56</v>
      </c>
      <c r="C75" s="1">
        <v>44.25</v>
      </c>
      <c r="D75" s="1">
        <v>51.25</v>
      </c>
      <c r="E75" s="1">
        <v>52.5</v>
      </c>
      <c r="F75" s="1">
        <v>58.75</v>
      </c>
      <c r="G75" s="1">
        <v>67</v>
      </c>
      <c r="H75" s="1">
        <v>83.25</v>
      </c>
      <c r="I75" s="1">
        <v>102.5</v>
      </c>
      <c r="J75" s="1">
        <v>117.5</v>
      </c>
      <c r="K75" s="1">
        <v>125.25</v>
      </c>
      <c r="L75" s="1">
        <v>125.25</v>
      </c>
      <c r="M75" s="1">
        <v>134.5</v>
      </c>
      <c r="N75" s="1">
        <v>136.25</v>
      </c>
      <c r="O75" s="1">
        <v>129.75</v>
      </c>
      <c r="P75" s="1">
        <v>128</v>
      </c>
      <c r="Q75" s="1">
        <v>133</v>
      </c>
      <c r="R75" s="1">
        <v>137.25</v>
      </c>
      <c r="S75" s="1">
        <v>126.5</v>
      </c>
      <c r="T75" s="1">
        <v>133.5</v>
      </c>
      <c r="U75" s="1">
        <v>131.25</v>
      </c>
      <c r="V75" s="1">
        <v>132</v>
      </c>
      <c r="W75" s="1">
        <v>134.5</v>
      </c>
      <c r="X75" s="1">
        <v>132.75</v>
      </c>
      <c r="Y75" s="1">
        <v>134</v>
      </c>
      <c r="Z75" s="1">
        <v>138.5</v>
      </c>
      <c r="AA75" s="1">
        <v>138</v>
      </c>
      <c r="AB75" s="1">
        <v>144.75</v>
      </c>
      <c r="AC75" s="1">
        <v>156</v>
      </c>
      <c r="AD75" s="14">
        <v>174.25</v>
      </c>
      <c r="AE75" s="14">
        <v>192.5</v>
      </c>
      <c r="AF75" s="14">
        <v>203.5</v>
      </c>
      <c r="AG75" s="14">
        <v>197.25</v>
      </c>
      <c r="AH75" s="9">
        <f t="shared" si="195"/>
        <v>-6.25</v>
      </c>
      <c r="AI75" s="10">
        <f t="shared" si="196"/>
        <v>-3.0712530712530713E-2</v>
      </c>
      <c r="AJ75" s="9">
        <f t="shared" si="197"/>
        <v>52.5</v>
      </c>
      <c r="AK75" s="10">
        <f t="shared" si="198"/>
        <v>0.36269430051813473</v>
      </c>
      <c r="AL75" s="9">
        <f t="shared" si="199"/>
        <v>62.75</v>
      </c>
      <c r="AM75" s="10">
        <f t="shared" si="200"/>
        <v>0.46654275092936803</v>
      </c>
    </row>
    <row r="76" spans="1:71" x14ac:dyDescent="0.2">
      <c r="A76" s="33" t="s">
        <v>57</v>
      </c>
      <c r="B76" s="34" t="s">
        <v>58</v>
      </c>
      <c r="C76" s="1">
        <v>22.75</v>
      </c>
      <c r="D76" s="1">
        <v>21.5</v>
      </c>
      <c r="E76" s="1">
        <v>24.25</v>
      </c>
      <c r="F76" s="1">
        <v>27.75</v>
      </c>
      <c r="G76" s="1">
        <v>28.75</v>
      </c>
      <c r="H76" s="1">
        <v>31.75</v>
      </c>
      <c r="I76" s="1">
        <v>34.5</v>
      </c>
      <c r="J76" s="1">
        <v>35.75</v>
      </c>
      <c r="K76" s="1">
        <v>32.25</v>
      </c>
      <c r="L76" s="1">
        <v>36.75</v>
      </c>
      <c r="M76" s="1">
        <v>39</v>
      </c>
      <c r="N76" s="1">
        <v>41</v>
      </c>
      <c r="O76" s="1">
        <v>46</v>
      </c>
      <c r="P76" s="1">
        <v>48.25</v>
      </c>
      <c r="Q76" s="1">
        <v>52.75</v>
      </c>
      <c r="R76" s="1">
        <v>47.25</v>
      </c>
      <c r="S76" s="1">
        <v>53.75</v>
      </c>
      <c r="T76" s="1">
        <v>63.25</v>
      </c>
      <c r="U76" s="1">
        <v>71</v>
      </c>
      <c r="V76" s="1">
        <v>71.75</v>
      </c>
      <c r="W76" s="1">
        <v>78.25</v>
      </c>
      <c r="X76" s="1">
        <v>79.25</v>
      </c>
      <c r="Y76" s="1">
        <v>82.75</v>
      </c>
      <c r="Z76" s="1">
        <v>87.5</v>
      </c>
      <c r="AA76" s="1">
        <v>99.5</v>
      </c>
      <c r="AB76" s="1">
        <v>99.5</v>
      </c>
      <c r="AC76" s="1">
        <v>108.5</v>
      </c>
      <c r="AD76" s="14">
        <v>108.25</v>
      </c>
      <c r="AE76" s="14">
        <v>128.75</v>
      </c>
      <c r="AF76" s="14">
        <v>130.5</v>
      </c>
      <c r="AG76" s="14">
        <v>136.5</v>
      </c>
      <c r="AH76" s="9">
        <f t="shared" si="195"/>
        <v>6</v>
      </c>
      <c r="AI76" s="10">
        <f t="shared" si="196"/>
        <v>4.5977011494252873E-2</v>
      </c>
      <c r="AJ76" s="9">
        <f t="shared" si="197"/>
        <v>37</v>
      </c>
      <c r="AK76" s="10">
        <f t="shared" si="198"/>
        <v>0.37185929648241206</v>
      </c>
      <c r="AL76" s="9">
        <f t="shared" si="199"/>
        <v>58.25</v>
      </c>
      <c r="AM76" s="10">
        <f t="shared" si="200"/>
        <v>0.74440894568690097</v>
      </c>
    </row>
    <row r="77" spans="1:71" x14ac:dyDescent="0.2">
      <c r="A77" s="33" t="s">
        <v>59</v>
      </c>
      <c r="B77" s="34" t="s">
        <v>60</v>
      </c>
      <c r="C77" s="1">
        <v>31</v>
      </c>
      <c r="D77" s="1">
        <v>32</v>
      </c>
      <c r="E77" s="1">
        <v>32.25</v>
      </c>
      <c r="F77" s="1">
        <v>42</v>
      </c>
      <c r="G77" s="1">
        <v>39</v>
      </c>
      <c r="H77" s="1">
        <v>41.25</v>
      </c>
      <c r="I77" s="1">
        <v>37.5</v>
      </c>
      <c r="J77" s="1">
        <v>38.5</v>
      </c>
      <c r="K77" s="1">
        <v>43.25</v>
      </c>
      <c r="L77" s="1">
        <v>47</v>
      </c>
      <c r="M77" s="1">
        <v>55</v>
      </c>
      <c r="N77" s="1">
        <v>57.5</v>
      </c>
      <c r="O77" s="1">
        <v>53.75</v>
      </c>
      <c r="P77" s="1">
        <v>48.5</v>
      </c>
      <c r="Q77" s="1">
        <v>48</v>
      </c>
      <c r="R77" s="1">
        <v>42.75</v>
      </c>
      <c r="S77" s="1">
        <v>42.75</v>
      </c>
      <c r="T77" s="1">
        <v>48.5</v>
      </c>
      <c r="U77" s="1">
        <v>42.5</v>
      </c>
      <c r="V77" s="1">
        <v>40.75</v>
      </c>
      <c r="W77" s="1">
        <v>40</v>
      </c>
      <c r="X77" s="1">
        <v>32</v>
      </c>
      <c r="Y77" s="1">
        <v>30</v>
      </c>
      <c r="Z77" s="1">
        <v>30.5</v>
      </c>
      <c r="AA77" s="1">
        <v>29</v>
      </c>
      <c r="AB77" s="1">
        <v>25.5</v>
      </c>
      <c r="AC77" s="1">
        <v>25.5</v>
      </c>
      <c r="AD77" s="14">
        <v>29</v>
      </c>
      <c r="AE77" s="14">
        <v>35.25</v>
      </c>
      <c r="AF77" s="14">
        <v>36.5</v>
      </c>
      <c r="AG77" s="14">
        <v>32.75</v>
      </c>
      <c r="AH77" s="9">
        <f t="shared" si="195"/>
        <v>-3.75</v>
      </c>
      <c r="AI77" s="10">
        <f t="shared" si="196"/>
        <v>-0.10273972602739725</v>
      </c>
      <c r="AJ77" s="9">
        <f t="shared" si="197"/>
        <v>7.25</v>
      </c>
      <c r="AK77" s="10">
        <f t="shared" si="198"/>
        <v>0.28431372549019607</v>
      </c>
      <c r="AL77" s="9">
        <f t="shared" si="199"/>
        <v>-7.25</v>
      </c>
      <c r="AM77" s="10">
        <f t="shared" si="200"/>
        <v>-0.18124999999999999</v>
      </c>
    </row>
    <row r="78" spans="1:71" x14ac:dyDescent="0.2">
      <c r="A78" s="33" t="s">
        <v>61</v>
      </c>
      <c r="B78" s="34" t="s">
        <v>62</v>
      </c>
      <c r="C78" s="1"/>
      <c r="D78" s="1">
        <v>18</v>
      </c>
      <c r="E78" s="1">
        <v>17</v>
      </c>
      <c r="F78" s="1">
        <v>15.5</v>
      </c>
      <c r="G78" s="1"/>
      <c r="H78" s="1"/>
      <c r="I78" s="1">
        <v>16</v>
      </c>
      <c r="J78" s="1">
        <v>17.25</v>
      </c>
      <c r="K78" s="1">
        <v>20.75</v>
      </c>
      <c r="L78" s="1">
        <v>29.75</v>
      </c>
      <c r="M78" s="1">
        <v>46.5</v>
      </c>
      <c r="N78" s="1">
        <v>48</v>
      </c>
      <c r="O78" s="1">
        <v>52.75</v>
      </c>
      <c r="P78" s="1">
        <v>52</v>
      </c>
      <c r="Q78" s="1">
        <v>72</v>
      </c>
      <c r="R78" s="1">
        <v>80.5</v>
      </c>
      <c r="S78" s="1">
        <v>95.25</v>
      </c>
      <c r="T78" s="1">
        <v>118</v>
      </c>
      <c r="U78" s="1">
        <v>127</v>
      </c>
      <c r="V78" s="1">
        <v>137</v>
      </c>
      <c r="W78" s="1">
        <v>156.25</v>
      </c>
      <c r="X78" s="1">
        <v>180.25</v>
      </c>
      <c r="Y78" s="1">
        <v>196.5</v>
      </c>
      <c r="Z78" s="1">
        <v>218.5</v>
      </c>
      <c r="AA78" s="1">
        <v>242.75</v>
      </c>
      <c r="AB78" s="1">
        <v>275.75</v>
      </c>
      <c r="AC78" s="1">
        <v>291.75</v>
      </c>
      <c r="AD78" s="14">
        <v>336.5</v>
      </c>
      <c r="AE78" s="14">
        <v>358.25</v>
      </c>
      <c r="AF78" s="14">
        <v>383.75</v>
      </c>
      <c r="AG78" s="14">
        <v>456.5</v>
      </c>
      <c r="AH78" s="9">
        <f t="shared" si="195"/>
        <v>72.75</v>
      </c>
      <c r="AI78" s="10">
        <f t="shared" si="196"/>
        <v>0.18957654723127035</v>
      </c>
      <c r="AJ78" s="9">
        <f t="shared" si="197"/>
        <v>180.75</v>
      </c>
      <c r="AK78" s="10">
        <f t="shared" si="198"/>
        <v>0.6554850407978241</v>
      </c>
      <c r="AL78" s="9">
        <f t="shared" si="199"/>
        <v>300.25</v>
      </c>
      <c r="AM78" s="10">
        <f t="shared" si="200"/>
        <v>1.9216</v>
      </c>
    </row>
    <row r="79" spans="1:71" x14ac:dyDescent="0.2">
      <c r="A79" s="33"/>
      <c r="B79" s="26" t="s">
        <v>88</v>
      </c>
      <c r="C79" s="7">
        <f t="shared" ref="C79:AG79" si="203">SUM(C80:C87)</f>
        <v>336</v>
      </c>
      <c r="D79" s="7">
        <f t="shared" si="203"/>
        <v>438.75</v>
      </c>
      <c r="E79" s="7">
        <f t="shared" si="203"/>
        <v>492.75</v>
      </c>
      <c r="F79" s="7">
        <f t="shared" si="203"/>
        <v>564</v>
      </c>
      <c r="G79" s="7">
        <f t="shared" si="203"/>
        <v>633.25</v>
      </c>
      <c r="H79" s="7">
        <f t="shared" si="203"/>
        <v>778.5</v>
      </c>
      <c r="I79" s="7">
        <f t="shared" si="203"/>
        <v>906.08333333333337</v>
      </c>
      <c r="J79" s="7">
        <f t="shared" si="203"/>
        <v>1088.75</v>
      </c>
      <c r="K79" s="7">
        <f t="shared" si="203"/>
        <v>1251.75</v>
      </c>
      <c r="L79" s="7">
        <f t="shared" si="203"/>
        <v>1408.25</v>
      </c>
      <c r="M79" s="7">
        <f t="shared" si="203"/>
        <v>1620.5</v>
      </c>
      <c r="N79" s="7">
        <f t="shared" si="203"/>
        <v>1665.5</v>
      </c>
      <c r="O79" s="7">
        <f t="shared" si="203"/>
        <v>1668</v>
      </c>
      <c r="P79" s="7">
        <f t="shared" si="203"/>
        <v>1640</v>
      </c>
      <c r="Q79" s="7">
        <f t="shared" si="203"/>
        <v>1761.75</v>
      </c>
      <c r="R79" s="7">
        <f t="shared" si="203"/>
        <v>1823.5</v>
      </c>
      <c r="S79" s="7">
        <f t="shared" si="203"/>
        <v>1927</v>
      </c>
      <c r="T79" s="7">
        <f t="shared" si="203"/>
        <v>2275.25</v>
      </c>
      <c r="U79" s="7">
        <f t="shared" si="203"/>
        <v>2401.75</v>
      </c>
      <c r="V79" s="7">
        <f t="shared" si="203"/>
        <v>2459.25</v>
      </c>
      <c r="W79" s="7">
        <f t="shared" si="203"/>
        <v>2535</v>
      </c>
      <c r="X79" s="7">
        <f t="shared" si="203"/>
        <v>2671.5</v>
      </c>
      <c r="Y79" s="7">
        <f t="shared" si="203"/>
        <v>2846.5</v>
      </c>
      <c r="Z79" s="7">
        <f t="shared" si="203"/>
        <v>3031.75</v>
      </c>
      <c r="AA79" s="7">
        <f t="shared" si="203"/>
        <v>3289.25</v>
      </c>
      <c r="AB79" s="7">
        <f t="shared" si="203"/>
        <v>3586.25</v>
      </c>
      <c r="AC79" s="7">
        <f t="shared" si="203"/>
        <v>3950.75</v>
      </c>
      <c r="AD79" s="7">
        <f t="shared" si="203"/>
        <v>4215.25</v>
      </c>
      <c r="AE79" s="7">
        <f t="shared" si="203"/>
        <v>4460.25</v>
      </c>
      <c r="AF79" s="7">
        <f t="shared" si="203"/>
        <v>4934</v>
      </c>
      <c r="AG79" s="7">
        <f t="shared" si="203"/>
        <v>5525</v>
      </c>
      <c r="AH79" s="8">
        <f t="shared" si="195"/>
        <v>591</v>
      </c>
      <c r="AI79" s="11">
        <f t="shared" si="196"/>
        <v>0.11978111066072153</v>
      </c>
      <c r="AJ79" s="8">
        <f t="shared" si="197"/>
        <v>1938.75</v>
      </c>
      <c r="AK79" s="11">
        <f t="shared" si="198"/>
        <v>0.54060648309515513</v>
      </c>
      <c r="AL79" s="8">
        <f t="shared" si="199"/>
        <v>2990</v>
      </c>
      <c r="AM79" s="11">
        <f t="shared" si="200"/>
        <v>1.1794871794871795</v>
      </c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</row>
    <row r="80" spans="1:71" x14ac:dyDescent="0.2">
      <c r="A80" s="33" t="s">
        <v>87</v>
      </c>
      <c r="B80" s="34" t="s">
        <v>86</v>
      </c>
      <c r="C80" s="1">
        <v>68</v>
      </c>
      <c r="D80" s="1">
        <v>85.5</v>
      </c>
      <c r="E80" s="1">
        <v>101.5</v>
      </c>
      <c r="F80" s="1">
        <v>111.5</v>
      </c>
      <c r="G80" s="1">
        <v>124</v>
      </c>
      <c r="H80" s="1">
        <v>147.75</v>
      </c>
      <c r="I80" s="1">
        <v>162</v>
      </c>
      <c r="J80" s="1">
        <v>173.5</v>
      </c>
      <c r="K80" s="1">
        <v>160.25</v>
      </c>
      <c r="L80" s="1">
        <v>157.25</v>
      </c>
      <c r="M80" s="1">
        <v>164.5</v>
      </c>
      <c r="N80" s="1">
        <v>173</v>
      </c>
      <c r="O80" s="1">
        <v>159.75</v>
      </c>
      <c r="P80" s="1">
        <v>146.5</v>
      </c>
      <c r="Q80" s="1">
        <v>144.75</v>
      </c>
      <c r="R80" s="1">
        <v>144.25</v>
      </c>
      <c r="S80" s="1">
        <v>134</v>
      </c>
      <c r="T80" s="1">
        <v>134.5</v>
      </c>
      <c r="U80" s="1">
        <v>130.5</v>
      </c>
      <c r="V80" s="1">
        <v>134.75</v>
      </c>
      <c r="W80" s="1">
        <v>137.75</v>
      </c>
      <c r="X80" s="1">
        <v>134.5</v>
      </c>
      <c r="Y80" s="1">
        <v>139.5</v>
      </c>
      <c r="Z80" s="1">
        <v>143</v>
      </c>
      <c r="AA80" s="1">
        <v>165.25</v>
      </c>
      <c r="AB80" s="1">
        <v>176</v>
      </c>
      <c r="AC80" s="1">
        <v>214.5</v>
      </c>
      <c r="AD80" s="14">
        <v>231.75</v>
      </c>
      <c r="AE80" s="14">
        <v>237.25</v>
      </c>
      <c r="AF80" s="14">
        <v>307.75</v>
      </c>
      <c r="AG80" s="14">
        <v>451.25</v>
      </c>
      <c r="AH80" s="9">
        <f t="shared" si="195"/>
        <v>143.5</v>
      </c>
      <c r="AI80" s="10">
        <f t="shared" si="196"/>
        <v>0.4662875710804224</v>
      </c>
      <c r="AJ80" s="9">
        <f t="shared" si="197"/>
        <v>275.25</v>
      </c>
      <c r="AK80" s="10">
        <f t="shared" si="198"/>
        <v>1.5639204545454546</v>
      </c>
      <c r="AL80" s="9">
        <f t="shared" si="199"/>
        <v>313.5</v>
      </c>
      <c r="AM80" s="10">
        <f t="shared" si="200"/>
        <v>2.2758620689655173</v>
      </c>
    </row>
    <row r="81" spans="1:39" x14ac:dyDescent="0.2">
      <c r="A81" s="33" t="s">
        <v>89</v>
      </c>
      <c r="B81" s="34" t="s">
        <v>90</v>
      </c>
      <c r="C81" s="14">
        <v>40.5</v>
      </c>
      <c r="D81" s="14">
        <v>45.25</v>
      </c>
      <c r="E81" s="14">
        <v>51.75</v>
      </c>
      <c r="F81" s="14">
        <v>61.75</v>
      </c>
      <c r="G81" s="14">
        <v>67.75</v>
      </c>
      <c r="H81" s="14">
        <v>75.5</v>
      </c>
      <c r="I81" s="14">
        <v>77</v>
      </c>
      <c r="J81" s="14">
        <v>89.5</v>
      </c>
      <c r="K81" s="14">
        <v>103.25</v>
      </c>
      <c r="L81" s="14">
        <v>108.25</v>
      </c>
      <c r="M81" s="14">
        <v>102</v>
      </c>
      <c r="N81" s="14">
        <v>99</v>
      </c>
      <c r="O81" s="14">
        <v>96</v>
      </c>
      <c r="P81" s="14">
        <v>91.75</v>
      </c>
      <c r="Q81" s="14">
        <v>97</v>
      </c>
      <c r="R81" s="14">
        <v>104.75</v>
      </c>
      <c r="S81" s="14">
        <v>119.25</v>
      </c>
      <c r="T81" s="14">
        <v>133.25</v>
      </c>
      <c r="U81" s="14">
        <v>131.25</v>
      </c>
      <c r="V81" s="14">
        <v>124.75</v>
      </c>
      <c r="W81" s="14">
        <v>128</v>
      </c>
      <c r="X81" s="14">
        <v>133.75</v>
      </c>
      <c r="Y81" s="14">
        <v>140.25</v>
      </c>
      <c r="Z81" s="14">
        <v>163.25</v>
      </c>
      <c r="AA81" s="14">
        <v>167.75</v>
      </c>
      <c r="AB81" s="14">
        <v>178</v>
      </c>
      <c r="AC81" s="14">
        <v>195.25</v>
      </c>
      <c r="AD81" s="14">
        <v>206.75</v>
      </c>
      <c r="AE81" s="14">
        <v>219.5</v>
      </c>
      <c r="AF81" s="14">
        <v>244.5</v>
      </c>
      <c r="AG81" s="14">
        <v>273.25</v>
      </c>
      <c r="AH81" s="9">
        <f t="shared" si="195"/>
        <v>28.75</v>
      </c>
      <c r="AI81" s="10">
        <f t="shared" si="196"/>
        <v>0.11758691206543967</v>
      </c>
      <c r="AJ81" s="9">
        <f t="shared" si="197"/>
        <v>95.25</v>
      </c>
      <c r="AK81" s="10">
        <f t="shared" si="198"/>
        <v>0.5351123595505618</v>
      </c>
      <c r="AL81" s="9">
        <f t="shared" si="199"/>
        <v>145.25</v>
      </c>
      <c r="AM81" s="10">
        <f t="shared" si="200"/>
        <v>1.134765625</v>
      </c>
    </row>
    <row r="82" spans="1:39" x14ac:dyDescent="0.2">
      <c r="A82" s="33" t="s">
        <v>85</v>
      </c>
      <c r="B82" s="34" t="s">
        <v>84</v>
      </c>
      <c r="C82" s="1"/>
      <c r="D82" s="1">
        <v>3</v>
      </c>
      <c r="E82" s="1">
        <v>3</v>
      </c>
      <c r="F82" s="1"/>
      <c r="G82" s="1"/>
      <c r="H82" s="1"/>
      <c r="I82" s="1">
        <v>8.3333333333333339</v>
      </c>
      <c r="J82" s="1">
        <v>7.5</v>
      </c>
      <c r="K82" s="1">
        <v>9.75</v>
      </c>
      <c r="L82" s="1">
        <v>16</v>
      </c>
      <c r="M82" s="1">
        <v>27</v>
      </c>
      <c r="N82" s="1">
        <v>25.75</v>
      </c>
      <c r="O82" s="1">
        <v>25.75</v>
      </c>
      <c r="P82" s="1">
        <v>26.75</v>
      </c>
      <c r="Q82" s="1">
        <v>27</v>
      </c>
      <c r="R82" s="1">
        <v>26.5</v>
      </c>
      <c r="S82" s="1">
        <v>29.75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H82" s="9"/>
      <c r="AI82" s="10"/>
      <c r="AJ82" s="9"/>
      <c r="AK82" s="10"/>
      <c r="AL82" s="9"/>
      <c r="AM82" s="10"/>
    </row>
    <row r="83" spans="1:39" x14ac:dyDescent="0.2">
      <c r="A83" s="33" t="s">
        <v>83</v>
      </c>
      <c r="B83" s="34" t="s">
        <v>82</v>
      </c>
      <c r="C83" s="1">
        <v>61.5</v>
      </c>
      <c r="D83" s="1">
        <v>108</v>
      </c>
      <c r="E83" s="1">
        <v>110</v>
      </c>
      <c r="F83" s="1">
        <v>124.75</v>
      </c>
      <c r="G83" s="1">
        <v>124</v>
      </c>
      <c r="H83" s="1">
        <v>138.75</v>
      </c>
      <c r="I83" s="1">
        <v>145.25</v>
      </c>
      <c r="J83" s="1">
        <v>163.5</v>
      </c>
      <c r="K83" s="1">
        <v>180.75</v>
      </c>
      <c r="L83" s="1">
        <v>192.5</v>
      </c>
      <c r="M83" s="1">
        <v>215.25</v>
      </c>
      <c r="N83" s="1">
        <v>225.75</v>
      </c>
      <c r="O83" s="1">
        <v>218</v>
      </c>
      <c r="P83" s="1">
        <v>203.75</v>
      </c>
      <c r="Q83" s="1">
        <v>218.5</v>
      </c>
      <c r="R83" s="1">
        <v>211.25</v>
      </c>
      <c r="S83" s="1">
        <v>224.25</v>
      </c>
      <c r="T83" s="1">
        <v>308.5</v>
      </c>
      <c r="U83" s="1">
        <v>302.25</v>
      </c>
      <c r="V83" s="1">
        <v>315.5</v>
      </c>
      <c r="W83" s="1">
        <v>300.5</v>
      </c>
      <c r="X83" s="1">
        <v>287.75</v>
      </c>
      <c r="Y83" s="1">
        <v>271.5</v>
      </c>
      <c r="Z83" s="1">
        <v>264</v>
      </c>
      <c r="AA83" s="1">
        <v>254.25</v>
      </c>
      <c r="AB83" s="1">
        <v>216.75</v>
      </c>
      <c r="AC83" s="1">
        <v>228.5</v>
      </c>
      <c r="AD83" s="14">
        <v>218.5</v>
      </c>
      <c r="AE83" s="14">
        <v>225.25</v>
      </c>
      <c r="AF83" s="14">
        <v>241</v>
      </c>
      <c r="AG83" s="14">
        <v>254.5</v>
      </c>
      <c r="AH83" s="9">
        <f t="shared" si="195"/>
        <v>13.5</v>
      </c>
      <c r="AI83" s="10">
        <f t="shared" si="196"/>
        <v>5.6016597510373446E-2</v>
      </c>
      <c r="AJ83" s="9">
        <f t="shared" si="197"/>
        <v>37.75</v>
      </c>
      <c r="AK83" s="10">
        <f t="shared" si="198"/>
        <v>0.17416378316032297</v>
      </c>
      <c r="AL83" s="9">
        <f t="shared" si="199"/>
        <v>-46</v>
      </c>
      <c r="AM83" s="10">
        <f t="shared" si="200"/>
        <v>-0.15307820299500832</v>
      </c>
    </row>
    <row r="84" spans="1:39" x14ac:dyDescent="0.2">
      <c r="A84" s="33" t="s">
        <v>81</v>
      </c>
      <c r="B84" s="34" t="s">
        <v>80</v>
      </c>
      <c r="C84" s="1">
        <v>29</v>
      </c>
      <c r="D84" s="1">
        <v>31.75</v>
      </c>
      <c r="E84" s="1">
        <v>33.5</v>
      </c>
      <c r="F84" s="1">
        <v>34.25</v>
      </c>
      <c r="G84" s="1">
        <v>37.5</v>
      </c>
      <c r="H84" s="1">
        <v>59.5</v>
      </c>
      <c r="I84" s="1">
        <v>76.5</v>
      </c>
      <c r="J84" s="1">
        <v>96.75</v>
      </c>
      <c r="K84" s="1">
        <v>111.25</v>
      </c>
      <c r="L84" s="1">
        <v>133.5</v>
      </c>
      <c r="M84" s="1">
        <v>193.25</v>
      </c>
      <c r="N84" s="1">
        <v>195.75</v>
      </c>
      <c r="O84" s="1">
        <v>189.5</v>
      </c>
      <c r="P84" s="1">
        <v>187.25</v>
      </c>
      <c r="Q84" s="1">
        <v>183.75</v>
      </c>
      <c r="R84" s="1">
        <v>186.25</v>
      </c>
      <c r="S84" s="1">
        <v>197</v>
      </c>
      <c r="T84" s="1">
        <v>130.25</v>
      </c>
      <c r="U84" s="1">
        <v>147</v>
      </c>
      <c r="V84" s="1">
        <v>142.25</v>
      </c>
      <c r="W84" s="1">
        <v>134.75</v>
      </c>
      <c r="X84" s="1">
        <v>139.25</v>
      </c>
      <c r="Y84" s="1">
        <v>115</v>
      </c>
      <c r="Z84" s="1">
        <v>122.75</v>
      </c>
      <c r="AA84" s="1">
        <v>140.25</v>
      </c>
      <c r="AB84" s="1">
        <v>141.75</v>
      </c>
      <c r="AC84" s="1">
        <v>169.75</v>
      </c>
      <c r="AD84" s="14">
        <v>181</v>
      </c>
      <c r="AE84" s="14">
        <v>198.5</v>
      </c>
      <c r="AF84" s="14">
        <v>236.25</v>
      </c>
      <c r="AG84" s="14">
        <v>310.5</v>
      </c>
      <c r="AH84" s="9">
        <f t="shared" si="195"/>
        <v>74.25</v>
      </c>
      <c r="AI84" s="10">
        <f t="shared" si="196"/>
        <v>0.31428571428571428</v>
      </c>
      <c r="AJ84" s="9">
        <f t="shared" si="197"/>
        <v>168.75</v>
      </c>
      <c r="AK84" s="10">
        <f t="shared" si="198"/>
        <v>1.1904761904761905</v>
      </c>
      <c r="AL84" s="9">
        <f t="shared" si="199"/>
        <v>175.75</v>
      </c>
      <c r="AM84" s="10">
        <f t="shared" si="200"/>
        <v>1.3042671614100185</v>
      </c>
    </row>
    <row r="85" spans="1:39" x14ac:dyDescent="0.2">
      <c r="A85" s="33" t="s">
        <v>79</v>
      </c>
      <c r="B85" s="34" t="s">
        <v>78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v>51.5</v>
      </c>
      <c r="U85" s="1">
        <v>61</v>
      </c>
      <c r="V85" s="1">
        <v>70.25</v>
      </c>
      <c r="W85" s="1">
        <v>79.25</v>
      </c>
      <c r="X85" s="1">
        <v>83.25</v>
      </c>
      <c r="Y85" s="1">
        <v>100.75</v>
      </c>
      <c r="Z85" s="1">
        <v>111.5</v>
      </c>
      <c r="AA85" s="1">
        <v>129.75</v>
      </c>
      <c r="AB85" s="1">
        <v>159.5</v>
      </c>
      <c r="AC85" s="1">
        <v>176.25</v>
      </c>
      <c r="AD85" s="14">
        <v>178</v>
      </c>
      <c r="AE85" s="14">
        <v>183.75</v>
      </c>
      <c r="AF85" s="14">
        <v>218</v>
      </c>
      <c r="AG85" s="14">
        <v>250.75</v>
      </c>
      <c r="AH85" s="9">
        <f t="shared" si="195"/>
        <v>32.75</v>
      </c>
      <c r="AI85" s="10">
        <f t="shared" si="196"/>
        <v>0.15022935779816513</v>
      </c>
      <c r="AJ85" s="9">
        <f t="shared" si="197"/>
        <v>91.25</v>
      </c>
      <c r="AK85" s="10">
        <f t="shared" si="198"/>
        <v>0.57210031347962387</v>
      </c>
      <c r="AL85" s="9">
        <f t="shared" si="199"/>
        <v>171.5</v>
      </c>
      <c r="AM85" s="10">
        <f t="shared" si="200"/>
        <v>2.1640378548895898</v>
      </c>
    </row>
    <row r="86" spans="1:39" x14ac:dyDescent="0.2">
      <c r="A86" s="33" t="s">
        <v>77</v>
      </c>
      <c r="B86" s="34" t="s">
        <v>76</v>
      </c>
      <c r="C86" s="1">
        <v>128</v>
      </c>
      <c r="D86" s="1">
        <v>154</v>
      </c>
      <c r="E86" s="1">
        <v>180.25</v>
      </c>
      <c r="F86" s="1">
        <v>213.25</v>
      </c>
      <c r="G86" s="1">
        <v>258.5</v>
      </c>
      <c r="H86" s="1">
        <v>334.5</v>
      </c>
      <c r="I86" s="1">
        <v>411.25</v>
      </c>
      <c r="J86" s="1">
        <v>526.75</v>
      </c>
      <c r="K86" s="1">
        <v>654</v>
      </c>
      <c r="L86" s="1">
        <v>763.75</v>
      </c>
      <c r="M86" s="1">
        <v>877.75</v>
      </c>
      <c r="N86" s="1">
        <v>911</v>
      </c>
      <c r="O86" s="1">
        <v>944.25</v>
      </c>
      <c r="P86" s="1">
        <v>953</v>
      </c>
      <c r="Q86" s="1">
        <v>1058.5</v>
      </c>
      <c r="R86" s="1">
        <v>1119.75</v>
      </c>
      <c r="S86" s="1">
        <v>1193.25</v>
      </c>
      <c r="T86" s="1">
        <v>1487.25</v>
      </c>
      <c r="U86" s="1">
        <v>1597.75</v>
      </c>
      <c r="V86" s="1">
        <v>1641</v>
      </c>
      <c r="W86" s="1">
        <v>1725</v>
      </c>
      <c r="X86" s="1">
        <v>1866.5</v>
      </c>
      <c r="Y86" s="1">
        <v>2046.5</v>
      </c>
      <c r="Z86" s="1">
        <v>2193.75</v>
      </c>
      <c r="AA86" s="1">
        <v>2399</v>
      </c>
      <c r="AB86" s="1">
        <v>2683.75</v>
      </c>
      <c r="AC86" s="1">
        <v>2938.25</v>
      </c>
      <c r="AD86" s="14">
        <v>3169.5</v>
      </c>
      <c r="AE86" s="14">
        <v>3361.75</v>
      </c>
      <c r="AF86" s="14">
        <v>3643.75</v>
      </c>
      <c r="AG86" s="14">
        <v>3939.25</v>
      </c>
      <c r="AH86" s="9">
        <f t="shared" si="195"/>
        <v>295.5</v>
      </c>
      <c r="AI86" s="10">
        <f t="shared" si="196"/>
        <v>8.109777015437393E-2</v>
      </c>
      <c r="AJ86" s="9">
        <f t="shared" si="197"/>
        <v>1255.5</v>
      </c>
      <c r="AK86" s="10">
        <f t="shared" si="198"/>
        <v>0.46781555659059154</v>
      </c>
      <c r="AL86" s="9">
        <f t="shared" si="199"/>
        <v>2214.25</v>
      </c>
      <c r="AM86" s="10">
        <f t="shared" si="200"/>
        <v>1.2836231884057971</v>
      </c>
    </row>
    <row r="87" spans="1:39" x14ac:dyDescent="0.2">
      <c r="A87" s="33" t="s">
        <v>75</v>
      </c>
      <c r="B87" s="34" t="s">
        <v>74</v>
      </c>
      <c r="C87" s="1">
        <v>9</v>
      </c>
      <c r="D87" s="1">
        <v>11.25</v>
      </c>
      <c r="E87" s="1">
        <v>12.75</v>
      </c>
      <c r="F87" s="1">
        <v>18.5</v>
      </c>
      <c r="G87" s="1">
        <v>21.5</v>
      </c>
      <c r="H87" s="1">
        <v>22.5</v>
      </c>
      <c r="I87" s="1">
        <v>25.75</v>
      </c>
      <c r="J87" s="1">
        <v>31.25</v>
      </c>
      <c r="K87" s="1">
        <v>32.5</v>
      </c>
      <c r="L87" s="1">
        <v>37</v>
      </c>
      <c r="M87" s="1">
        <v>40.75</v>
      </c>
      <c r="N87" s="1">
        <v>35.25</v>
      </c>
      <c r="O87" s="1">
        <v>34.75</v>
      </c>
      <c r="P87" s="1">
        <v>31</v>
      </c>
      <c r="Q87" s="1">
        <v>32.25</v>
      </c>
      <c r="R87" s="1">
        <v>30.75</v>
      </c>
      <c r="S87" s="1">
        <v>29.5</v>
      </c>
      <c r="T87" s="1">
        <v>30</v>
      </c>
      <c r="U87" s="1">
        <v>32</v>
      </c>
      <c r="V87" s="1">
        <v>30.75</v>
      </c>
      <c r="W87" s="1">
        <v>29.75</v>
      </c>
      <c r="X87" s="1">
        <v>26.5</v>
      </c>
      <c r="Y87" s="1">
        <v>33</v>
      </c>
      <c r="Z87" s="1">
        <v>33.5</v>
      </c>
      <c r="AA87" s="1">
        <v>33</v>
      </c>
      <c r="AB87" s="1">
        <v>30.5</v>
      </c>
      <c r="AC87" s="1">
        <v>28.25</v>
      </c>
      <c r="AD87" s="14">
        <v>29.75</v>
      </c>
      <c r="AE87" s="14">
        <v>34.25</v>
      </c>
      <c r="AF87" s="14">
        <v>42.75</v>
      </c>
      <c r="AG87" s="14">
        <v>45.5</v>
      </c>
      <c r="AH87" s="9">
        <f t="shared" si="195"/>
        <v>2.75</v>
      </c>
      <c r="AI87" s="10">
        <f t="shared" si="196"/>
        <v>6.4327485380116955E-2</v>
      </c>
      <c r="AJ87" s="9">
        <f t="shared" si="197"/>
        <v>15</v>
      </c>
      <c r="AK87" s="10">
        <f t="shared" si="198"/>
        <v>0.49180327868852458</v>
      </c>
      <c r="AL87" s="9">
        <f t="shared" si="199"/>
        <v>15.75</v>
      </c>
      <c r="AM87" s="10">
        <f t="shared" si="200"/>
        <v>0.52941176470588236</v>
      </c>
    </row>
    <row r="88" spans="1:39" x14ac:dyDescent="0.2">
      <c r="A88" s="33"/>
      <c r="B88" s="26" t="s">
        <v>73</v>
      </c>
      <c r="C88" s="7">
        <f t="shared" ref="C88" si="204">SUM(C89:C91)</f>
        <v>439.75</v>
      </c>
      <c r="D88" s="7">
        <f>SUM(D89:D95)</f>
        <v>648</v>
      </c>
      <c r="E88" s="7">
        <f t="shared" ref="E88:AG88" si="205">SUM(E89:E95)</f>
        <v>662</v>
      </c>
      <c r="F88" s="7">
        <f t="shared" si="205"/>
        <v>722</v>
      </c>
      <c r="G88" s="7">
        <f t="shared" si="205"/>
        <v>779.5</v>
      </c>
      <c r="H88" s="7">
        <f t="shared" si="205"/>
        <v>887.5</v>
      </c>
      <c r="I88" s="7">
        <f t="shared" si="205"/>
        <v>965.75</v>
      </c>
      <c r="J88" s="7">
        <f t="shared" si="205"/>
        <v>1046.25</v>
      </c>
      <c r="K88" s="7">
        <f t="shared" si="205"/>
        <v>1078</v>
      </c>
      <c r="L88" s="7">
        <f t="shared" si="205"/>
        <v>1141</v>
      </c>
      <c r="M88" s="7">
        <f t="shared" si="205"/>
        <v>1176.5</v>
      </c>
      <c r="N88" s="7">
        <f t="shared" si="205"/>
        <v>1216.75</v>
      </c>
      <c r="O88" s="7">
        <f t="shared" si="205"/>
        <v>1258.5</v>
      </c>
      <c r="P88" s="7">
        <f t="shared" si="205"/>
        <v>1262</v>
      </c>
      <c r="Q88" s="7">
        <f t="shared" si="205"/>
        <v>1315.5</v>
      </c>
      <c r="R88" s="7">
        <f t="shared" si="205"/>
        <v>1397.5</v>
      </c>
      <c r="S88" s="7">
        <f t="shared" si="205"/>
        <v>1459</v>
      </c>
      <c r="T88" s="7">
        <f t="shared" si="205"/>
        <v>1580.25</v>
      </c>
      <c r="U88" s="7">
        <f t="shared" si="205"/>
        <v>1622</v>
      </c>
      <c r="V88" s="7">
        <f t="shared" si="205"/>
        <v>1624</v>
      </c>
      <c r="W88" s="7">
        <f t="shared" si="205"/>
        <v>1671.5</v>
      </c>
      <c r="X88" s="7">
        <f t="shared" si="205"/>
        <v>1677.5</v>
      </c>
      <c r="Y88" s="7">
        <f t="shared" si="205"/>
        <v>1732</v>
      </c>
      <c r="Z88" s="7">
        <f t="shared" si="205"/>
        <v>1807.75</v>
      </c>
      <c r="AA88" s="7">
        <f t="shared" si="205"/>
        <v>1886.75</v>
      </c>
      <c r="AB88" s="7">
        <f t="shared" si="205"/>
        <v>1985</v>
      </c>
      <c r="AC88" s="7">
        <f t="shared" si="205"/>
        <v>2023.75</v>
      </c>
      <c r="AD88" s="7">
        <f t="shared" si="205"/>
        <v>2072.75</v>
      </c>
      <c r="AE88" s="7">
        <f t="shared" si="205"/>
        <v>2137</v>
      </c>
      <c r="AF88" s="7">
        <f t="shared" si="205"/>
        <v>2238.25</v>
      </c>
      <c r="AG88" s="7">
        <f t="shared" si="205"/>
        <v>2354.5</v>
      </c>
      <c r="AH88" s="8">
        <f t="shared" si="195"/>
        <v>116.25</v>
      </c>
      <c r="AI88" s="11">
        <f t="shared" si="196"/>
        <v>5.1937897911314646E-2</v>
      </c>
      <c r="AJ88" s="8">
        <f t="shared" si="197"/>
        <v>369.5</v>
      </c>
      <c r="AK88" s="11">
        <f t="shared" si="198"/>
        <v>0.18614609571788412</v>
      </c>
      <c r="AL88" s="8">
        <f t="shared" si="199"/>
        <v>683</v>
      </c>
      <c r="AM88" s="11">
        <f t="shared" si="200"/>
        <v>0.40861501645228837</v>
      </c>
    </row>
    <row r="89" spans="1:39" x14ac:dyDescent="0.2">
      <c r="A89" s="33" t="s">
        <v>72</v>
      </c>
      <c r="B89" s="34" t="s">
        <v>71</v>
      </c>
      <c r="C89" s="1">
        <v>399.5</v>
      </c>
      <c r="D89" s="1">
        <v>441</v>
      </c>
      <c r="E89" s="1">
        <v>442.25</v>
      </c>
      <c r="F89" s="1">
        <v>481.5</v>
      </c>
      <c r="G89" s="1">
        <v>531</v>
      </c>
      <c r="H89" s="1">
        <v>610.5</v>
      </c>
      <c r="I89" s="1">
        <v>665.5</v>
      </c>
      <c r="J89" s="1">
        <v>733</v>
      </c>
      <c r="K89" s="1">
        <v>760.25</v>
      </c>
      <c r="L89" s="1">
        <v>807.75</v>
      </c>
      <c r="M89" s="1">
        <v>836.25</v>
      </c>
      <c r="N89" s="1">
        <v>871.5</v>
      </c>
      <c r="O89" s="1">
        <v>902.25</v>
      </c>
      <c r="P89" s="1">
        <v>901.75</v>
      </c>
      <c r="Q89" s="1">
        <v>924</v>
      </c>
      <c r="R89" s="1">
        <v>970.5</v>
      </c>
      <c r="S89" s="1">
        <v>1004.25</v>
      </c>
      <c r="T89" s="1">
        <v>1060</v>
      </c>
      <c r="U89" s="1">
        <v>1075.75</v>
      </c>
      <c r="V89" s="1">
        <v>1046.25</v>
      </c>
      <c r="W89" s="1">
        <v>1044.5</v>
      </c>
      <c r="X89" s="1">
        <v>1047.25</v>
      </c>
      <c r="Y89" s="1">
        <v>1082</v>
      </c>
      <c r="Z89" s="1">
        <v>1110.5</v>
      </c>
      <c r="AA89" s="1">
        <v>1149</v>
      </c>
      <c r="AB89" s="1">
        <v>1188.5</v>
      </c>
      <c r="AC89" s="1">
        <v>1228.5</v>
      </c>
      <c r="AD89" s="14">
        <v>1268</v>
      </c>
      <c r="AE89" s="14">
        <v>1287.5</v>
      </c>
      <c r="AF89" s="14">
        <v>1342.75</v>
      </c>
      <c r="AG89" s="14">
        <v>1402</v>
      </c>
      <c r="AH89" s="9">
        <f t="shared" si="195"/>
        <v>59.25</v>
      </c>
      <c r="AI89" s="10">
        <f t="shared" si="196"/>
        <v>4.4125861105939301E-2</v>
      </c>
      <c r="AJ89" s="9">
        <f t="shared" si="197"/>
        <v>213.5</v>
      </c>
      <c r="AK89" s="10">
        <f t="shared" si="198"/>
        <v>0.1796381994110223</v>
      </c>
      <c r="AL89" s="9">
        <f t="shared" si="199"/>
        <v>357.5</v>
      </c>
      <c r="AM89" s="10">
        <f t="shared" si="200"/>
        <v>0.34226902824317856</v>
      </c>
    </row>
    <row r="90" spans="1:39" x14ac:dyDescent="0.2">
      <c r="A90" s="33" t="s">
        <v>70</v>
      </c>
      <c r="B90" s="34" t="s">
        <v>69</v>
      </c>
      <c r="C90" s="1">
        <v>17.25</v>
      </c>
      <c r="D90" s="1">
        <v>21.5</v>
      </c>
      <c r="E90" s="1">
        <v>25.25</v>
      </c>
      <c r="F90" s="1">
        <v>31.75</v>
      </c>
      <c r="G90" s="1">
        <v>35.5</v>
      </c>
      <c r="H90" s="1">
        <v>43</v>
      </c>
      <c r="I90" s="1">
        <v>45.75</v>
      </c>
      <c r="J90" s="1">
        <v>49</v>
      </c>
      <c r="K90" s="1">
        <v>53</v>
      </c>
      <c r="L90" s="1">
        <v>58.5</v>
      </c>
      <c r="M90" s="1">
        <v>55.5</v>
      </c>
      <c r="N90" s="1">
        <v>57</v>
      </c>
      <c r="O90" s="1">
        <v>56.75</v>
      </c>
      <c r="P90" s="1">
        <v>60.25</v>
      </c>
      <c r="Q90" s="1">
        <v>56</v>
      </c>
      <c r="R90" s="1">
        <v>60.25</v>
      </c>
      <c r="S90" s="1">
        <v>61.5</v>
      </c>
      <c r="T90" s="1">
        <v>70.25</v>
      </c>
      <c r="U90" s="1">
        <v>77.25</v>
      </c>
      <c r="V90" s="1">
        <v>86.75</v>
      </c>
      <c r="W90" s="1">
        <v>90.25</v>
      </c>
      <c r="X90" s="1">
        <v>89</v>
      </c>
      <c r="Y90" s="1">
        <v>91.5</v>
      </c>
      <c r="Z90" s="1">
        <v>85</v>
      </c>
      <c r="AA90" s="1">
        <v>90</v>
      </c>
      <c r="AB90" s="1">
        <v>92.75</v>
      </c>
      <c r="AC90" s="1">
        <v>95.75</v>
      </c>
      <c r="AD90" s="14">
        <v>95</v>
      </c>
      <c r="AE90" s="14">
        <v>104.25</v>
      </c>
      <c r="AF90" s="14">
        <v>104.75</v>
      </c>
      <c r="AG90" s="14">
        <v>99.25</v>
      </c>
      <c r="AH90" s="9">
        <f t="shared" si="195"/>
        <v>-5.5</v>
      </c>
      <c r="AI90" s="10">
        <f t="shared" si="196"/>
        <v>-5.2505966587112173E-2</v>
      </c>
      <c r="AJ90" s="9">
        <f t="shared" si="197"/>
        <v>6.5</v>
      </c>
      <c r="AK90" s="10">
        <f t="shared" si="198"/>
        <v>7.0080862533692723E-2</v>
      </c>
      <c r="AL90" s="9">
        <f t="shared" si="199"/>
        <v>9</v>
      </c>
      <c r="AM90" s="10">
        <f t="shared" si="200"/>
        <v>9.9722991689750698E-2</v>
      </c>
    </row>
    <row r="91" spans="1:39" x14ac:dyDescent="0.2">
      <c r="A91" s="33" t="s">
        <v>68</v>
      </c>
      <c r="B91" s="34" t="s">
        <v>67</v>
      </c>
      <c r="C91" s="1">
        <v>23</v>
      </c>
      <c r="D91" s="1">
        <v>27.25</v>
      </c>
      <c r="E91" s="1">
        <v>24.25</v>
      </c>
      <c r="F91" s="1">
        <v>28.75</v>
      </c>
      <c r="G91" s="1">
        <v>29.25</v>
      </c>
      <c r="H91" s="1">
        <v>34.25</v>
      </c>
      <c r="I91" s="1">
        <v>37.5</v>
      </c>
      <c r="J91" s="1">
        <v>43.5</v>
      </c>
      <c r="K91" s="1">
        <v>45</v>
      </c>
      <c r="L91" s="1">
        <v>44.5</v>
      </c>
      <c r="M91" s="1">
        <v>47.75</v>
      </c>
      <c r="N91" s="1">
        <v>57</v>
      </c>
      <c r="O91" s="1">
        <v>65</v>
      </c>
      <c r="P91" s="1">
        <v>66.75</v>
      </c>
      <c r="Q91" s="1">
        <v>69.75</v>
      </c>
      <c r="R91" s="1">
        <v>76</v>
      </c>
      <c r="S91" s="1">
        <v>85.25</v>
      </c>
      <c r="T91" s="1">
        <v>104.75</v>
      </c>
      <c r="U91" s="1">
        <v>123.25</v>
      </c>
      <c r="V91" s="1">
        <v>135.25</v>
      </c>
      <c r="W91" s="1">
        <v>153.25</v>
      </c>
      <c r="X91" s="1">
        <v>166.75</v>
      </c>
      <c r="Y91" s="1">
        <v>184.75</v>
      </c>
      <c r="Z91" s="1">
        <v>214.5</v>
      </c>
      <c r="AA91" s="1">
        <v>247.25</v>
      </c>
      <c r="AB91" s="1">
        <v>264.75</v>
      </c>
      <c r="AC91" s="1">
        <v>245.25</v>
      </c>
      <c r="AD91" s="14">
        <v>249.75</v>
      </c>
      <c r="AE91" s="14">
        <v>265.5</v>
      </c>
      <c r="AF91" s="14">
        <v>287.5</v>
      </c>
      <c r="AG91" s="14">
        <v>312.5</v>
      </c>
      <c r="AH91" s="9">
        <f t="shared" si="195"/>
        <v>25</v>
      </c>
      <c r="AI91" s="10">
        <f t="shared" si="196"/>
        <v>8.6956521739130432E-2</v>
      </c>
      <c r="AJ91" s="9">
        <f t="shared" si="197"/>
        <v>47.75</v>
      </c>
      <c r="AK91" s="10">
        <f t="shared" si="198"/>
        <v>0.18035882908404155</v>
      </c>
      <c r="AL91" s="9">
        <f t="shared" si="199"/>
        <v>159.25</v>
      </c>
      <c r="AM91" s="10">
        <f t="shared" si="200"/>
        <v>1.0391517128874388</v>
      </c>
    </row>
    <row r="92" spans="1:39" x14ac:dyDescent="0.2">
      <c r="A92" s="23" t="s">
        <v>17</v>
      </c>
      <c r="B92" s="28" t="s">
        <v>28</v>
      </c>
      <c r="C92" s="1">
        <v>64.75</v>
      </c>
      <c r="D92" s="1">
        <v>78</v>
      </c>
      <c r="E92" s="1">
        <v>79.5</v>
      </c>
      <c r="F92" s="1">
        <v>87.5</v>
      </c>
      <c r="G92" s="1">
        <v>88</v>
      </c>
      <c r="H92" s="1">
        <v>93.75</v>
      </c>
      <c r="I92" s="1">
        <v>100.5</v>
      </c>
      <c r="J92" s="1">
        <v>106.25</v>
      </c>
      <c r="K92" s="1">
        <v>110</v>
      </c>
      <c r="L92" s="1">
        <v>114.25</v>
      </c>
      <c r="M92" s="1">
        <v>117.25</v>
      </c>
      <c r="N92" s="1">
        <v>113.25</v>
      </c>
      <c r="O92" s="1">
        <v>110.5</v>
      </c>
      <c r="P92" s="1">
        <v>105.25</v>
      </c>
      <c r="Q92" s="1">
        <v>122.5</v>
      </c>
      <c r="R92" s="1">
        <v>137.5</v>
      </c>
      <c r="S92" s="1">
        <v>148.75</v>
      </c>
      <c r="T92" s="1">
        <v>152.5</v>
      </c>
      <c r="U92" s="1">
        <v>169.75</v>
      </c>
      <c r="V92" s="1">
        <v>175</v>
      </c>
      <c r="W92" s="1">
        <v>195.75</v>
      </c>
      <c r="X92" s="1">
        <v>186</v>
      </c>
      <c r="Y92" s="1">
        <v>185.75</v>
      </c>
      <c r="Z92" s="1">
        <v>201.25</v>
      </c>
      <c r="AA92" s="1">
        <v>206.25</v>
      </c>
      <c r="AB92" s="1">
        <v>233.25</v>
      </c>
      <c r="AC92" s="1">
        <v>236.5</v>
      </c>
      <c r="AD92" s="1">
        <v>218.75</v>
      </c>
      <c r="AE92" s="9">
        <v>236.75</v>
      </c>
      <c r="AF92" s="9">
        <v>261</v>
      </c>
      <c r="AG92" s="9">
        <v>288.75</v>
      </c>
      <c r="AH92" s="9">
        <f t="shared" si="195"/>
        <v>27.75</v>
      </c>
      <c r="AI92" s="10">
        <f t="shared" si="196"/>
        <v>0.10632183908045977</v>
      </c>
      <c r="AJ92" s="9">
        <f t="shared" si="197"/>
        <v>55.5</v>
      </c>
      <c r="AK92" s="10">
        <f t="shared" si="198"/>
        <v>0.23794212218649519</v>
      </c>
      <c r="AL92" s="9">
        <f t="shared" si="199"/>
        <v>93</v>
      </c>
      <c r="AM92" s="10">
        <f t="shared" si="200"/>
        <v>0.47509578544061304</v>
      </c>
    </row>
    <row r="93" spans="1:39" x14ac:dyDescent="0.2">
      <c r="A93" s="23" t="s">
        <v>18</v>
      </c>
      <c r="B93" s="28" t="s">
        <v>29</v>
      </c>
      <c r="C93" s="1">
        <v>17.75</v>
      </c>
      <c r="D93" s="1">
        <v>20.25</v>
      </c>
      <c r="E93" s="1">
        <v>20.5</v>
      </c>
      <c r="F93" s="1">
        <v>19</v>
      </c>
      <c r="G93" s="1">
        <v>19.25</v>
      </c>
      <c r="H93" s="1">
        <v>23.5</v>
      </c>
      <c r="I93" s="1">
        <v>29.25</v>
      </c>
      <c r="J93" s="1">
        <v>26.5</v>
      </c>
      <c r="K93" s="1">
        <v>28</v>
      </c>
      <c r="L93" s="1">
        <v>31.25</v>
      </c>
      <c r="M93" s="1">
        <v>35.25</v>
      </c>
      <c r="N93" s="1">
        <v>38</v>
      </c>
      <c r="O93" s="1">
        <v>35.75</v>
      </c>
      <c r="P93" s="1">
        <v>36.5</v>
      </c>
      <c r="Q93" s="1">
        <v>43.25</v>
      </c>
      <c r="R93" s="1">
        <v>48.75</v>
      </c>
      <c r="S93" s="1">
        <v>50</v>
      </c>
      <c r="T93" s="1">
        <v>62.5</v>
      </c>
      <c r="U93" s="1">
        <v>60.75</v>
      </c>
      <c r="V93" s="1">
        <v>66.25</v>
      </c>
      <c r="W93" s="1">
        <v>69.5</v>
      </c>
      <c r="X93" s="1">
        <v>70.5</v>
      </c>
      <c r="Y93" s="1">
        <v>71</v>
      </c>
      <c r="Z93" s="1">
        <v>74</v>
      </c>
      <c r="AA93" s="1">
        <v>73.5</v>
      </c>
      <c r="AB93" s="1">
        <v>78.75</v>
      </c>
      <c r="AC93" s="1">
        <v>86.5</v>
      </c>
      <c r="AD93" s="1">
        <v>107</v>
      </c>
      <c r="AE93" s="9">
        <v>107.5</v>
      </c>
      <c r="AF93" s="9">
        <v>112.5</v>
      </c>
      <c r="AG93" s="9">
        <v>121.75</v>
      </c>
      <c r="AH93" s="9">
        <f t="shared" si="195"/>
        <v>9.25</v>
      </c>
      <c r="AI93" s="10">
        <f t="shared" si="196"/>
        <v>8.2222222222222224E-2</v>
      </c>
      <c r="AJ93" s="9">
        <f t="shared" si="197"/>
        <v>43</v>
      </c>
      <c r="AK93" s="10">
        <f t="shared" si="198"/>
        <v>0.54603174603174598</v>
      </c>
      <c r="AL93" s="9">
        <f t="shared" si="199"/>
        <v>52.25</v>
      </c>
      <c r="AM93" s="10">
        <f t="shared" si="200"/>
        <v>0.75179856115107913</v>
      </c>
    </row>
    <row r="94" spans="1:39" x14ac:dyDescent="0.2">
      <c r="A94" s="33" t="s">
        <v>66</v>
      </c>
      <c r="B94" s="34" t="s">
        <v>65</v>
      </c>
      <c r="C94" s="1">
        <v>46</v>
      </c>
      <c r="D94" s="1">
        <v>52</v>
      </c>
      <c r="E94" s="1">
        <v>62.5</v>
      </c>
      <c r="F94" s="1">
        <v>66.5</v>
      </c>
      <c r="G94" s="1">
        <v>68.5</v>
      </c>
      <c r="H94" s="1">
        <v>75.5</v>
      </c>
      <c r="I94" s="1">
        <v>78.25</v>
      </c>
      <c r="J94" s="1">
        <v>79</v>
      </c>
      <c r="K94" s="1">
        <v>72.75</v>
      </c>
      <c r="L94" s="1">
        <v>74.75</v>
      </c>
      <c r="M94" s="1">
        <v>74.5</v>
      </c>
      <c r="N94" s="1">
        <v>71</v>
      </c>
      <c r="O94" s="1">
        <v>80.25</v>
      </c>
      <c r="P94" s="1">
        <v>84.25</v>
      </c>
      <c r="Q94" s="1">
        <v>92</v>
      </c>
      <c r="R94" s="1">
        <v>96.5</v>
      </c>
      <c r="S94" s="1">
        <v>109.25</v>
      </c>
      <c r="T94" s="1">
        <v>122.25</v>
      </c>
      <c r="U94" s="1">
        <v>107.25</v>
      </c>
      <c r="V94" s="1">
        <v>106.5</v>
      </c>
      <c r="W94" s="1">
        <v>109.75</v>
      </c>
      <c r="X94" s="1">
        <v>109</v>
      </c>
      <c r="Y94" s="1">
        <v>108</v>
      </c>
      <c r="Z94" s="1">
        <v>113.5</v>
      </c>
      <c r="AA94" s="1">
        <v>111.75</v>
      </c>
      <c r="AB94" s="1">
        <v>118</v>
      </c>
      <c r="AC94" s="1">
        <v>121.75</v>
      </c>
      <c r="AD94" s="14">
        <v>124.25</v>
      </c>
      <c r="AE94" s="14">
        <v>125</v>
      </c>
      <c r="AF94" s="14">
        <v>118.75</v>
      </c>
      <c r="AG94" s="14">
        <v>119.25</v>
      </c>
      <c r="AH94" s="9">
        <f t="shared" si="195"/>
        <v>0.5</v>
      </c>
      <c r="AI94" s="10">
        <f t="shared" si="196"/>
        <v>4.2105263157894736E-3</v>
      </c>
      <c r="AJ94" s="9">
        <f t="shared" si="197"/>
        <v>1.25</v>
      </c>
      <c r="AK94" s="10">
        <f t="shared" si="198"/>
        <v>1.059322033898305E-2</v>
      </c>
      <c r="AL94" s="9">
        <f t="shared" si="199"/>
        <v>9.5</v>
      </c>
      <c r="AM94" s="10">
        <f t="shared" si="200"/>
        <v>8.656036446469248E-2</v>
      </c>
    </row>
    <row r="95" spans="1:39" x14ac:dyDescent="0.2">
      <c r="A95" s="33" t="s">
        <v>64</v>
      </c>
      <c r="B95" s="34" t="s">
        <v>63</v>
      </c>
      <c r="C95" s="1">
        <v>8</v>
      </c>
      <c r="D95" s="1">
        <v>8</v>
      </c>
      <c r="E95" s="1">
        <v>7.75</v>
      </c>
      <c r="F95" s="1">
        <v>7</v>
      </c>
      <c r="G95" s="1">
        <v>8</v>
      </c>
      <c r="H95" s="1">
        <v>7</v>
      </c>
      <c r="I95" s="1">
        <v>9</v>
      </c>
      <c r="J95" s="1">
        <v>9</v>
      </c>
      <c r="K95" s="1">
        <v>9</v>
      </c>
      <c r="L95" s="1">
        <v>10</v>
      </c>
      <c r="M95" s="1">
        <v>10</v>
      </c>
      <c r="N95" s="1">
        <v>9</v>
      </c>
      <c r="O95" s="1">
        <v>8</v>
      </c>
      <c r="P95" s="1">
        <v>7.25</v>
      </c>
      <c r="Q95" s="1">
        <v>8</v>
      </c>
      <c r="R95" s="1">
        <v>8</v>
      </c>
      <c r="S95" s="1"/>
      <c r="T95" s="1">
        <v>8</v>
      </c>
      <c r="U95" s="1">
        <v>8</v>
      </c>
      <c r="V95" s="1">
        <v>8</v>
      </c>
      <c r="W95" s="1">
        <v>8.5</v>
      </c>
      <c r="X95" s="1">
        <v>9</v>
      </c>
      <c r="Y95" s="1">
        <v>9</v>
      </c>
      <c r="Z95" s="1">
        <v>9</v>
      </c>
      <c r="AA95" s="1">
        <v>9</v>
      </c>
      <c r="AB95" s="1">
        <v>9</v>
      </c>
      <c r="AC95" s="1">
        <v>9.5</v>
      </c>
      <c r="AD95" s="14">
        <v>10</v>
      </c>
      <c r="AE95" s="14">
        <v>10.5</v>
      </c>
      <c r="AF95" s="14">
        <v>11</v>
      </c>
      <c r="AG95" s="14">
        <v>11</v>
      </c>
      <c r="AH95" s="9">
        <f t="shared" si="195"/>
        <v>0</v>
      </c>
      <c r="AI95" s="10">
        <f t="shared" si="196"/>
        <v>0</v>
      </c>
      <c r="AJ95" s="9">
        <f t="shared" si="197"/>
        <v>2</v>
      </c>
      <c r="AK95" s="10">
        <f t="shared" si="198"/>
        <v>0.22222222222222221</v>
      </c>
      <c r="AL95" s="9">
        <f t="shared" si="199"/>
        <v>2.5</v>
      </c>
      <c r="AM95" s="10">
        <f t="shared" si="200"/>
        <v>0.29411764705882354</v>
      </c>
    </row>
    <row r="96" spans="1:39" x14ac:dyDescent="0.2">
      <c r="A96" s="33"/>
      <c r="B96" s="35" t="s">
        <v>93</v>
      </c>
      <c r="C96" s="20">
        <f>+C54/C52</f>
        <v>7.1439289358381855E-2</v>
      </c>
      <c r="D96" s="20">
        <f t="shared" ref="D96:AG96" si="206">+D54/D52</f>
        <v>8.1950468913738445E-2</v>
      </c>
      <c r="E96" s="20">
        <f t="shared" si="206"/>
        <v>8.3143522465547737E-2</v>
      </c>
      <c r="F96" s="20">
        <f t="shared" si="206"/>
        <v>8.4756119055732465E-2</v>
      </c>
      <c r="G96" s="20">
        <f t="shared" si="206"/>
        <v>8.5251974092804536E-2</v>
      </c>
      <c r="H96" s="20">
        <f t="shared" si="206"/>
        <v>9.2168143886383669E-2</v>
      </c>
      <c r="I96" s="20">
        <f t="shared" si="206"/>
        <v>9.7707861051956682E-2</v>
      </c>
      <c r="J96" s="20">
        <f t="shared" si="206"/>
        <v>0.10113366775928576</v>
      </c>
      <c r="K96" s="20">
        <f t="shared" si="206"/>
        <v>0.10618116667544923</v>
      </c>
      <c r="L96" s="20">
        <f t="shared" si="206"/>
        <v>0.11161179101165787</v>
      </c>
      <c r="M96" s="20">
        <f t="shared" si="206"/>
        <v>0.11668708649840726</v>
      </c>
      <c r="N96" s="20">
        <f t="shared" si="206"/>
        <v>0.11651086878827108</v>
      </c>
      <c r="O96" s="20">
        <f t="shared" si="206"/>
        <v>0.11482025800732498</v>
      </c>
      <c r="P96" s="20">
        <f t="shared" si="206"/>
        <v>0.11121875309894502</v>
      </c>
      <c r="Q96" s="20">
        <f t="shared" si="206"/>
        <v>0.11232122248031438</v>
      </c>
      <c r="R96" s="20">
        <f t="shared" si="206"/>
        <v>0.11250307567928573</v>
      </c>
      <c r="S96" s="20">
        <f t="shared" si="206"/>
        <v>0.1126317985156476</v>
      </c>
      <c r="T96" s="20">
        <f t="shared" si="206"/>
        <v>0.1169170678648019</v>
      </c>
      <c r="U96" s="20">
        <f t="shared" si="206"/>
        <v>0.12043900441815415</v>
      </c>
      <c r="V96" s="20">
        <f t="shared" si="206"/>
        <v>0.12093509992722724</v>
      </c>
      <c r="W96" s="20">
        <f t="shared" si="206"/>
        <v>0.12225286894686173</v>
      </c>
      <c r="X96" s="20">
        <f t="shared" si="206"/>
        <v>0.12205915143476248</v>
      </c>
      <c r="Y96" s="20">
        <f t="shared" si="206"/>
        <v>0.1225049845533621</v>
      </c>
      <c r="Z96" s="20">
        <f t="shared" si="206"/>
        <v>0.12350853206425999</v>
      </c>
      <c r="AA96" s="20">
        <f t="shared" si="206"/>
        <v>0.12532439174978291</v>
      </c>
      <c r="AB96" s="20">
        <f t="shared" si="206"/>
        <v>0.12721198343365597</v>
      </c>
      <c r="AC96" s="20">
        <f t="shared" si="206"/>
        <v>0.12933284989122554</v>
      </c>
      <c r="AD96" s="20">
        <f t="shared" si="206"/>
        <v>0.13038869105054324</v>
      </c>
      <c r="AE96" s="20">
        <f t="shared" si="206"/>
        <v>0.13257047982178763</v>
      </c>
      <c r="AF96" s="20">
        <f t="shared" si="206"/>
        <v>0.13665935818218058</v>
      </c>
      <c r="AG96" s="20">
        <f t="shared" si="206"/>
        <v>0.14290386992488352</v>
      </c>
      <c r="AH96" s="9"/>
      <c r="AI96" s="10"/>
      <c r="AJ96" s="9"/>
      <c r="AK96" s="10"/>
      <c r="AL96" s="9"/>
      <c r="AM96" s="10"/>
    </row>
    <row r="97" spans="1:39" x14ac:dyDescent="0.2">
      <c r="A97" s="33"/>
      <c r="B97" s="35" t="s">
        <v>94</v>
      </c>
      <c r="C97" s="20">
        <f>+C55/C54</f>
        <v>0.19281663516068054</v>
      </c>
      <c r="D97" s="20">
        <f t="shared" ref="D97:AG97" si="207">+D55/D54</f>
        <v>0.16202654580770476</v>
      </c>
      <c r="E97" s="20">
        <f t="shared" si="207"/>
        <v>0.16590143862871135</v>
      </c>
      <c r="F97" s="20">
        <f t="shared" si="207"/>
        <v>0.15915707749896021</v>
      </c>
      <c r="G97" s="20">
        <f t="shared" si="207"/>
        <v>0.14908286717835306</v>
      </c>
      <c r="H97" s="20">
        <f t="shared" si="207"/>
        <v>0.13822967045326734</v>
      </c>
      <c r="I97" s="20">
        <f t="shared" si="207"/>
        <v>0.13549164685794635</v>
      </c>
      <c r="J97" s="20">
        <f t="shared" si="207"/>
        <v>0.1274062136270033</v>
      </c>
      <c r="K97" s="20">
        <f t="shared" si="207"/>
        <v>0.12531017369727046</v>
      </c>
      <c r="L97" s="20">
        <f t="shared" si="207"/>
        <v>0.11905490136106438</v>
      </c>
      <c r="M97" s="20">
        <f t="shared" si="207"/>
        <v>0.11045779084418311</v>
      </c>
      <c r="N97" s="20">
        <f t="shared" si="207"/>
        <v>0.10552147239263804</v>
      </c>
      <c r="O97" s="20">
        <f t="shared" si="207"/>
        <v>0.10287146146552892</v>
      </c>
      <c r="P97" s="20">
        <f t="shared" si="207"/>
        <v>0.1</v>
      </c>
      <c r="Q97" s="20">
        <f t="shared" si="207"/>
        <v>9.2215646745138838E-2</v>
      </c>
      <c r="R97" s="20">
        <f t="shared" si="207"/>
        <v>9.0608010997937888E-2</v>
      </c>
      <c r="S97" s="20">
        <f t="shared" si="207"/>
        <v>8.728119959376307E-2</v>
      </c>
      <c r="T97" s="20">
        <f t="shared" si="207"/>
        <v>7.9342425203509884E-2</v>
      </c>
      <c r="U97" s="20">
        <f t="shared" si="207"/>
        <v>7.6919173981429806E-2</v>
      </c>
      <c r="V97" s="20">
        <f t="shared" si="207"/>
        <v>8.0167097672568133E-2</v>
      </c>
      <c r="W97" s="20">
        <f t="shared" si="207"/>
        <v>7.7588289289337656E-2</v>
      </c>
      <c r="X97" s="20">
        <f t="shared" si="207"/>
        <v>7.6724905147782102E-2</v>
      </c>
      <c r="Y97" s="20">
        <f t="shared" si="207"/>
        <v>7.4491392801251957E-2</v>
      </c>
      <c r="Z97" s="20">
        <f t="shared" si="207"/>
        <v>6.8378251798867459E-2</v>
      </c>
      <c r="AA97" s="20">
        <f t="shared" si="207"/>
        <v>6.3644010093323183E-2</v>
      </c>
      <c r="AB97" s="20">
        <f t="shared" si="207"/>
        <v>6.0167840551476101E-2</v>
      </c>
      <c r="AC97" s="20">
        <f t="shared" si="207"/>
        <v>6.030978413232408E-2</v>
      </c>
      <c r="AD97" s="20">
        <f t="shared" si="207"/>
        <v>6.1624742815424439E-2</v>
      </c>
      <c r="AE97" s="20">
        <f t="shared" si="207"/>
        <v>6.1581547562855977E-2</v>
      </c>
      <c r="AF97" s="20">
        <f t="shared" si="207"/>
        <v>5.8428867302587437E-2</v>
      </c>
      <c r="AG97" s="20">
        <f t="shared" si="207"/>
        <v>5.8366380113379288E-2</v>
      </c>
      <c r="AH97" s="9"/>
      <c r="AI97" s="10"/>
      <c r="AJ97" s="9"/>
      <c r="AK97" s="10"/>
      <c r="AL97" s="9"/>
      <c r="AM97" s="10"/>
    </row>
    <row r="98" spans="1:39" x14ac:dyDescent="0.2">
      <c r="A98" s="33"/>
      <c r="B98" s="35" t="s">
        <v>95</v>
      </c>
      <c r="C98" s="20">
        <f>+C70/C54</f>
        <v>0.80718336483931952</v>
      </c>
      <c r="D98" s="20">
        <f t="shared" ref="D98:AG98" si="208">+D70/D54</f>
        <v>0.83797345419229519</v>
      </c>
      <c r="E98" s="20">
        <f t="shared" si="208"/>
        <v>0.83409856137128868</v>
      </c>
      <c r="F98" s="20">
        <f t="shared" si="208"/>
        <v>0.84084292250103976</v>
      </c>
      <c r="G98" s="20">
        <f t="shared" si="208"/>
        <v>0.85091713282164694</v>
      </c>
      <c r="H98" s="20">
        <f t="shared" si="208"/>
        <v>0.86177032954673261</v>
      </c>
      <c r="I98" s="20">
        <f t="shared" si="208"/>
        <v>0.86450835314205365</v>
      </c>
      <c r="J98" s="20">
        <f t="shared" si="208"/>
        <v>0.87259378637299667</v>
      </c>
      <c r="K98" s="20">
        <f t="shared" si="208"/>
        <v>0.87468982630272951</v>
      </c>
      <c r="L98" s="20">
        <f t="shared" si="208"/>
        <v>0.88094509863893566</v>
      </c>
      <c r="M98" s="20">
        <f t="shared" si="208"/>
        <v>0.88954220915581683</v>
      </c>
      <c r="N98" s="20">
        <f t="shared" si="208"/>
        <v>0.89447852760736202</v>
      </c>
      <c r="O98" s="20">
        <f t="shared" si="208"/>
        <v>0.89712853853447105</v>
      </c>
      <c r="P98" s="20">
        <f t="shared" si="208"/>
        <v>0.9</v>
      </c>
      <c r="Q98" s="20">
        <f t="shared" si="208"/>
        <v>0.90778435325486118</v>
      </c>
      <c r="R98" s="20">
        <f t="shared" si="208"/>
        <v>0.90939198900206208</v>
      </c>
      <c r="S98" s="20">
        <f t="shared" si="208"/>
        <v>0.91271880040623699</v>
      </c>
      <c r="T98" s="20">
        <f t="shared" si="208"/>
        <v>0.92065757479649013</v>
      </c>
      <c r="U98" s="20">
        <f t="shared" si="208"/>
        <v>0.92308082601857022</v>
      </c>
      <c r="V98" s="20">
        <f t="shared" si="208"/>
        <v>0.91983290232743187</v>
      </c>
      <c r="W98" s="20">
        <f t="shared" si="208"/>
        <v>0.9224117107106623</v>
      </c>
      <c r="X98" s="20">
        <f t="shared" si="208"/>
        <v>0.92327509485221793</v>
      </c>
      <c r="Y98" s="20">
        <f t="shared" si="208"/>
        <v>0.92550860719874806</v>
      </c>
      <c r="Z98" s="20">
        <f t="shared" si="208"/>
        <v>0.93162174820113253</v>
      </c>
      <c r="AA98" s="20">
        <f t="shared" si="208"/>
        <v>0.93635598990667679</v>
      </c>
      <c r="AB98" s="20">
        <f t="shared" si="208"/>
        <v>0.93983215944852394</v>
      </c>
      <c r="AC98" s="20">
        <f t="shared" si="208"/>
        <v>0.93969021586767587</v>
      </c>
      <c r="AD98" s="20">
        <f t="shared" si="208"/>
        <v>0.9383752571845756</v>
      </c>
      <c r="AE98" s="20">
        <f t="shared" si="208"/>
        <v>0.93841845243714406</v>
      </c>
      <c r="AF98" s="20">
        <f t="shared" si="208"/>
        <v>0.94157113269741255</v>
      </c>
      <c r="AG98" s="20">
        <f t="shared" si="208"/>
        <v>0.94163361988662075</v>
      </c>
      <c r="AH98" s="9"/>
      <c r="AI98" s="10"/>
      <c r="AJ98" s="9"/>
      <c r="AK98" s="10"/>
      <c r="AL98" s="9"/>
      <c r="AM98" s="10"/>
    </row>
    <row r="99" spans="1:39" x14ac:dyDescent="0.2">
      <c r="A99" s="33"/>
      <c r="B99" s="35" t="s">
        <v>96</v>
      </c>
      <c r="C99" s="20">
        <f>+C55/C53</f>
        <v>0.23962411902897415</v>
      </c>
      <c r="D99" s="20">
        <f t="shared" ref="D99:AG99" si="209">+D55/D53</f>
        <v>0.2451028403525955</v>
      </c>
      <c r="E99" s="20">
        <f t="shared" si="209"/>
        <v>0.25040425040425041</v>
      </c>
      <c r="F99" s="20">
        <f t="shared" si="209"/>
        <v>0.25516781507001557</v>
      </c>
      <c r="G99" s="20">
        <f t="shared" si="209"/>
        <v>0.2488599348534202</v>
      </c>
      <c r="H99" s="20">
        <f t="shared" si="209"/>
        <v>0.24903748733535969</v>
      </c>
      <c r="I99" s="20">
        <f t="shared" si="209"/>
        <v>0.25847863575397584</v>
      </c>
      <c r="J99" s="20">
        <f t="shared" si="209"/>
        <v>0.25383517659650373</v>
      </c>
      <c r="K99" s="20">
        <f t="shared" si="209"/>
        <v>0.26416739319965127</v>
      </c>
      <c r="L99" s="20">
        <f t="shared" si="209"/>
        <v>0.27225039342542401</v>
      </c>
      <c r="M99" s="20">
        <f t="shared" si="209"/>
        <v>0.27249179761699188</v>
      </c>
      <c r="N99" s="20">
        <f t="shared" si="209"/>
        <v>0.27119831814996498</v>
      </c>
      <c r="O99" s="20">
        <f t="shared" si="209"/>
        <v>0.27052537845057878</v>
      </c>
      <c r="P99" s="20">
        <f t="shared" si="209"/>
        <v>0.26915266752815209</v>
      </c>
      <c r="Q99" s="20">
        <f t="shared" si="209"/>
        <v>0.26244678882102535</v>
      </c>
      <c r="R99" s="20">
        <f t="shared" si="209"/>
        <v>0.26961695797694313</v>
      </c>
      <c r="S99" s="20">
        <f t="shared" si="209"/>
        <v>0.26920950801547816</v>
      </c>
      <c r="T99" s="20">
        <f t="shared" si="209"/>
        <v>0.25977847005884391</v>
      </c>
      <c r="U99" s="20">
        <f t="shared" si="209"/>
        <v>0.26374391092553934</v>
      </c>
      <c r="V99" s="20">
        <f t="shared" si="209"/>
        <v>0.28551186680835988</v>
      </c>
      <c r="W99" s="20">
        <f t="shared" si="209"/>
        <v>0.28890088145349885</v>
      </c>
      <c r="X99" s="20">
        <f t="shared" si="209"/>
        <v>0.28576413119330074</v>
      </c>
      <c r="Y99" s="20">
        <f t="shared" si="209"/>
        <v>0.28473765168347293</v>
      </c>
      <c r="Z99" s="20">
        <f t="shared" si="209"/>
        <v>0.27350136239782014</v>
      </c>
      <c r="AA99" s="20">
        <f t="shared" si="209"/>
        <v>0.26594142259414227</v>
      </c>
      <c r="AB99" s="20">
        <f t="shared" si="209"/>
        <v>0.26105331599479842</v>
      </c>
      <c r="AC99" s="20">
        <f t="shared" si="209"/>
        <v>0.26644991484749964</v>
      </c>
      <c r="AD99" s="20">
        <f t="shared" si="209"/>
        <v>0.27336964522302371</v>
      </c>
      <c r="AE99" s="20">
        <f t="shared" si="209"/>
        <v>0.27555618135736415</v>
      </c>
      <c r="AF99" s="20">
        <f t="shared" si="209"/>
        <v>0.27314877948997679</v>
      </c>
      <c r="AG99" s="20">
        <f t="shared" si="209"/>
        <v>0.28296774193548385</v>
      </c>
      <c r="AH99" s="9"/>
      <c r="AI99" s="10"/>
      <c r="AJ99" s="9"/>
      <c r="AK99" s="10"/>
      <c r="AL99" s="9"/>
      <c r="AM99" s="10"/>
    </row>
    <row r="100" spans="1:39" ht="15.75" x14ac:dyDescent="0.25">
      <c r="A100" s="22" t="s">
        <v>34</v>
      </c>
      <c r="AG100" s="10"/>
    </row>
    <row r="101" spans="1:39" ht="15.75" x14ac:dyDescent="0.25">
      <c r="A101" s="23" t="s">
        <v>0</v>
      </c>
      <c r="B101" s="24" t="s">
        <v>1</v>
      </c>
      <c r="C101" s="1">
        <v>389806</v>
      </c>
      <c r="D101" s="1">
        <v>404931.25</v>
      </c>
      <c r="E101" s="1">
        <v>423604</v>
      </c>
      <c r="F101" s="1">
        <v>455292.25</v>
      </c>
      <c r="G101" s="1">
        <v>482858.75</v>
      </c>
      <c r="H101" s="1">
        <v>512883.75</v>
      </c>
      <c r="I101" s="1">
        <v>535024.5</v>
      </c>
      <c r="J101" s="1">
        <v>560543</v>
      </c>
      <c r="K101" s="1">
        <v>595181</v>
      </c>
      <c r="L101" s="1">
        <v>628915.75</v>
      </c>
      <c r="M101" s="1">
        <v>665233.5</v>
      </c>
      <c r="N101" s="1">
        <v>665914.75</v>
      </c>
      <c r="O101" s="1">
        <v>651102.5</v>
      </c>
      <c r="P101" s="1">
        <v>645120.75</v>
      </c>
      <c r="Q101" s="1">
        <v>656263.5</v>
      </c>
      <c r="R101" s="1">
        <v>686655.75</v>
      </c>
      <c r="S101" s="1">
        <v>714307.5</v>
      </c>
      <c r="T101" s="1">
        <v>750696</v>
      </c>
      <c r="U101" s="1">
        <v>764398.5</v>
      </c>
      <c r="V101" s="1">
        <v>743584</v>
      </c>
      <c r="W101" s="1">
        <v>754767.5</v>
      </c>
      <c r="X101" s="1">
        <v>782416.75</v>
      </c>
      <c r="Y101" s="1">
        <v>812602.75</v>
      </c>
      <c r="Z101" s="1">
        <v>845805.5</v>
      </c>
      <c r="AA101" s="1">
        <v>881613.25</v>
      </c>
      <c r="AB101" s="1">
        <v>922922</v>
      </c>
      <c r="AC101" s="1">
        <v>953719.25</v>
      </c>
      <c r="AD101" s="1">
        <v>984634</v>
      </c>
      <c r="AE101" s="9">
        <v>1020801.75</v>
      </c>
      <c r="AF101" s="9">
        <v>1061199.5</v>
      </c>
      <c r="AG101" s="9">
        <v>1030371.5</v>
      </c>
      <c r="AH101" s="9">
        <f>+AG101-AF101</f>
        <v>-30828</v>
      </c>
      <c r="AI101" s="10">
        <f>+AH101/AF101</f>
        <v>-2.9050145613525074E-2</v>
      </c>
      <c r="AJ101" s="9">
        <f>+AG101-AB101</f>
        <v>107449.5</v>
      </c>
      <c r="AK101" s="10">
        <f>+AJ101/AB101</f>
        <v>0.11642316468780677</v>
      </c>
      <c r="AL101" s="9">
        <f>+AG101-W101</f>
        <v>275604</v>
      </c>
      <c r="AM101" s="10">
        <f>+AL101/W101</f>
        <v>0.36515085771446176</v>
      </c>
    </row>
    <row r="102" spans="1:39" x14ac:dyDescent="0.2">
      <c r="A102" s="23" t="s">
        <v>2</v>
      </c>
      <c r="B102" s="25" t="s">
        <v>3</v>
      </c>
      <c r="C102" s="1">
        <v>47214</v>
      </c>
      <c r="D102" s="1">
        <v>50874.25</v>
      </c>
      <c r="E102" s="1">
        <v>53374</v>
      </c>
      <c r="F102" s="1">
        <v>56680.75</v>
      </c>
      <c r="G102" s="1">
        <v>59849.25</v>
      </c>
      <c r="H102" s="1">
        <v>64198.25</v>
      </c>
      <c r="I102" s="1">
        <v>67796.75</v>
      </c>
      <c r="J102" s="1">
        <v>71070.5</v>
      </c>
      <c r="K102" s="1">
        <v>76632</v>
      </c>
      <c r="L102" s="1">
        <v>76470.25</v>
      </c>
      <c r="M102" s="1">
        <v>82818.25</v>
      </c>
      <c r="N102" s="1">
        <v>76324.25</v>
      </c>
      <c r="O102" s="1">
        <v>63252.75</v>
      </c>
      <c r="P102" s="1">
        <v>58386.5</v>
      </c>
      <c r="Q102" s="1">
        <v>57791.25</v>
      </c>
      <c r="R102" s="1">
        <v>57297.25</v>
      </c>
      <c r="S102" s="1">
        <v>59039</v>
      </c>
      <c r="T102" s="1">
        <v>60260.5</v>
      </c>
      <c r="U102" s="1">
        <v>58280.25</v>
      </c>
      <c r="V102" s="1">
        <v>48932.75</v>
      </c>
      <c r="W102" s="1">
        <v>47569.5</v>
      </c>
      <c r="X102" s="1">
        <v>49715.75</v>
      </c>
      <c r="Y102" s="1">
        <v>50970.5</v>
      </c>
      <c r="Z102" s="1">
        <v>52324.25</v>
      </c>
      <c r="AA102" s="1">
        <v>57365.5</v>
      </c>
      <c r="AB102" s="1">
        <v>57869.25</v>
      </c>
      <c r="AC102" s="1">
        <v>55326.75</v>
      </c>
      <c r="AD102" s="1">
        <v>56986</v>
      </c>
      <c r="AE102" s="9">
        <v>60175</v>
      </c>
      <c r="AF102" s="9">
        <v>62087</v>
      </c>
      <c r="AG102" s="9">
        <v>61904</v>
      </c>
      <c r="AH102" s="9">
        <f t="shared" ref="AH102:AH118" si="210">+AG102-AF102</f>
        <v>-183</v>
      </c>
      <c r="AI102" s="10">
        <f t="shared" ref="AI102:AI118" si="211">+AH102/AF102</f>
        <v>-2.9474769275371657E-3</v>
      </c>
      <c r="AJ102" s="9">
        <f t="shared" ref="AJ102:AJ118" si="212">+AG102-AB102</f>
        <v>4034.75</v>
      </c>
      <c r="AK102" s="10">
        <f t="shared" ref="AK102:AK118" si="213">+AJ102/AB102</f>
        <v>6.9721829814625214E-2</v>
      </c>
      <c r="AL102" s="9">
        <f t="shared" ref="AL102:AL118" si="214">+AG102-W102</f>
        <v>14334.5</v>
      </c>
      <c r="AM102" s="10">
        <f t="shared" ref="AM102:AM118" si="215">+AL102/W102</f>
        <v>0.30133804223294336</v>
      </c>
    </row>
    <row r="103" spans="1:39" x14ac:dyDescent="0.2">
      <c r="A103" s="23"/>
      <c r="B103" s="26" t="s">
        <v>38</v>
      </c>
      <c r="C103" s="7">
        <f>+C104+C119</f>
        <v>58766</v>
      </c>
      <c r="D103" s="7">
        <f t="shared" ref="D103" si="216">+D104+D119</f>
        <v>63123</v>
      </c>
      <c r="E103" s="7">
        <f t="shared" ref="E103" si="217">+E104+E119</f>
        <v>65437.5</v>
      </c>
      <c r="F103" s="7">
        <f t="shared" ref="F103" si="218">+F104+F119</f>
        <v>70005.25</v>
      </c>
      <c r="G103" s="7">
        <f t="shared" ref="G103" si="219">+G104+G119</f>
        <v>71454.5</v>
      </c>
      <c r="H103" s="7">
        <f t="shared" ref="H103" si="220">+H104+H119</f>
        <v>77343.25</v>
      </c>
      <c r="I103" s="7">
        <f t="shared" ref="I103" si="221">+I104+I119</f>
        <v>83774.666666666657</v>
      </c>
      <c r="J103" s="7">
        <f t="shared" ref="J103" si="222">+J104+J119</f>
        <v>90617.75</v>
      </c>
      <c r="K103" s="7">
        <f t="shared" ref="K103" si="223">+K104+K119</f>
        <v>102015.41666666666</v>
      </c>
      <c r="L103" s="7">
        <f t="shared" ref="L103" si="224">+L104+L119</f>
        <v>111879.25</v>
      </c>
      <c r="M103" s="7">
        <f t="shared" ref="M103" si="225">+M104+M119</f>
        <v>126175</v>
      </c>
      <c r="N103" s="7">
        <f t="shared" ref="N103" si="226">+N104+N119</f>
        <v>119417.5</v>
      </c>
      <c r="O103" s="7">
        <f t="shared" ref="O103" si="227">+O104+O119</f>
        <v>106577.25</v>
      </c>
      <c r="P103" s="7">
        <f t="shared" ref="P103" si="228">+P104+P119</f>
        <v>101866.25</v>
      </c>
      <c r="Q103" s="7">
        <f t="shared" ref="Q103" si="229">+Q104+Q119</f>
        <v>102432.5</v>
      </c>
      <c r="R103" s="7">
        <f t="shared" ref="R103" si="230">+R104+R119</f>
        <v>106022.91666666667</v>
      </c>
      <c r="S103" s="7">
        <f t="shared" ref="S103" si="231">+S104+S119</f>
        <v>109087.5</v>
      </c>
      <c r="T103" s="7">
        <f t="shared" ref="T103" si="232">+T104+T119</f>
        <v>114863</v>
      </c>
      <c r="U103" s="7">
        <f t="shared" ref="U103" si="233">+U104+U119</f>
        <v>114487.16666666667</v>
      </c>
      <c r="V103" s="7">
        <f t="shared" ref="V103" si="234">+V104+V119</f>
        <v>106333.5</v>
      </c>
      <c r="W103" s="7">
        <f t="shared" ref="W103" si="235">+W104+W119</f>
        <v>108860.75</v>
      </c>
      <c r="X103" s="7">
        <f t="shared" ref="X103" si="236">+X104+X119</f>
        <v>116250.25</v>
      </c>
      <c r="Y103" s="7">
        <f t="shared" ref="Y103" si="237">+Y104+Y119</f>
        <v>121795.75</v>
      </c>
      <c r="Z103" s="7">
        <f t="shared" ref="Z103" si="238">+Z104+Z119</f>
        <v>127780</v>
      </c>
      <c r="AA103" s="7">
        <f t="shared" ref="AA103" si="239">+AA104+AA119</f>
        <v>134090.5</v>
      </c>
      <c r="AB103" s="7">
        <f t="shared" ref="AB103" si="240">+AB104+AB119</f>
        <v>141836.75</v>
      </c>
      <c r="AC103" s="7">
        <f t="shared" ref="AC103" si="241">+AC104+AC119</f>
        <v>143136</v>
      </c>
      <c r="AD103" s="7">
        <f t="shared" ref="AD103" si="242">+AD104+AD119</f>
        <v>148948.75</v>
      </c>
      <c r="AE103" s="7">
        <f t="shared" ref="AE103" si="243">+AE104+AE119</f>
        <v>158594.75</v>
      </c>
      <c r="AF103" s="7">
        <f t="shared" ref="AF103" si="244">+AF104+AF119</f>
        <v>170428.5</v>
      </c>
      <c r="AG103" s="7">
        <f t="shared" ref="AG103" si="245">+AG104+AG119</f>
        <v>176405.75</v>
      </c>
      <c r="AH103" s="8">
        <f t="shared" ref="AH103" si="246">+AG103-AF103</f>
        <v>5977.25</v>
      </c>
      <c r="AI103" s="11">
        <f t="shared" ref="AI103" si="247">+AH103/AF103</f>
        <v>3.5071892318479597E-2</v>
      </c>
      <c r="AJ103" s="8">
        <f t="shared" ref="AJ103" si="248">+AG103-AB103</f>
        <v>34569</v>
      </c>
      <c r="AK103" s="11">
        <f t="shared" ref="AK103" si="249">+AJ103/AB103</f>
        <v>0.2437238585909505</v>
      </c>
      <c r="AL103" s="8">
        <f t="shared" ref="AL103" si="250">+AG103-W103</f>
        <v>67545</v>
      </c>
      <c r="AM103" s="11">
        <f t="shared" ref="AM103" si="251">+AL103/W103</f>
        <v>0.62047156573879936</v>
      </c>
    </row>
    <row r="104" spans="1:39" x14ac:dyDescent="0.2">
      <c r="B104" s="26" t="s">
        <v>39</v>
      </c>
      <c r="C104" s="8">
        <f>+C105+C108+C110+C111+C116+C117+C118</f>
        <v>31916.5</v>
      </c>
      <c r="D104" s="8">
        <f t="shared" ref="D104" si="252">+D105+D108+D110+D111+D116+D117+D118</f>
        <v>35627.5</v>
      </c>
      <c r="E104" s="8">
        <f t="shared" ref="E104" si="253">+E105+E108+E110+E111+E116+E117+E118</f>
        <v>37316.75</v>
      </c>
      <c r="F104" s="8">
        <f t="shared" ref="F104" si="254">+F105+F108+F110+F111+F116+F117+F118</f>
        <v>39365.75</v>
      </c>
      <c r="G104" s="8">
        <f t="shared" ref="G104" si="255">+G105+G108+G110+G111+G116+G117+G118</f>
        <v>40863.75</v>
      </c>
      <c r="H104" s="8">
        <f t="shared" ref="H104" si="256">+H105+H108+H110+H111+H116+H117+H118</f>
        <v>44106.75</v>
      </c>
      <c r="I104" s="8">
        <f t="shared" ref="I104" si="257">+I105+I108+I110+I111+I116+I117+I118</f>
        <v>47122</v>
      </c>
      <c r="J104" s="8">
        <f t="shared" ref="J104" si="258">+J105+J108+J110+J111+J116+J117+J118</f>
        <v>49039.25</v>
      </c>
      <c r="K104" s="8">
        <f t="shared" ref="K104" si="259">+K105+K108+K110+K111+K116+K117+K118</f>
        <v>53962.666666666664</v>
      </c>
      <c r="L104" s="8">
        <f t="shared" ref="L104" si="260">+L105+L108+L110+L111+L116+L117+L118</f>
        <v>52756</v>
      </c>
      <c r="M104" s="8">
        <f t="shared" ref="M104" si="261">+M105+M108+M110+M111+M116+M117+M118</f>
        <v>55403.25</v>
      </c>
      <c r="N104" s="8">
        <f t="shared" ref="N104" si="262">+N105+N108+N110+N111+N116+N117+N118</f>
        <v>49684.25</v>
      </c>
      <c r="O104" s="8">
        <f t="shared" ref="O104" si="263">+O105+O108+O110+O111+O116+O117+O118</f>
        <v>40000.75</v>
      </c>
      <c r="P104" s="8">
        <f t="shared" ref="P104" si="264">+P105+P108+P110+P111+P116+P117+P118</f>
        <v>36635.5</v>
      </c>
      <c r="Q104" s="8">
        <f t="shared" ref="Q104" si="265">+Q105+Q108+Q110+Q111+Q116+Q117+Q118</f>
        <v>36383.75</v>
      </c>
      <c r="R104" s="8">
        <f t="shared" ref="R104" si="266">+R105+R108+R110+R111+R116+R117+R118</f>
        <v>35919.5</v>
      </c>
      <c r="S104" s="8">
        <f t="shared" ref="S104" si="267">+S105+S108+S110+S111+S116+S117+S118</f>
        <v>36841.25</v>
      </c>
      <c r="T104" s="8">
        <f t="shared" ref="T104" si="268">+T105+T108+T110+T111+T116+T117+T118</f>
        <v>36856.5</v>
      </c>
      <c r="U104" s="8">
        <f t="shared" ref="U104" si="269">+U105+U108+U110+U111+U116+U117+U118</f>
        <v>35576.75</v>
      </c>
      <c r="V104" s="8">
        <f t="shared" ref="V104" si="270">+V105+V108+V110+V111+V116+V117+V118</f>
        <v>31024</v>
      </c>
      <c r="W104" s="8">
        <f t="shared" ref="W104" si="271">+W105+W108+W110+W111+W116+W117+W118</f>
        <v>30703.5</v>
      </c>
      <c r="X104" s="8">
        <f t="shared" ref="X104" si="272">+X105+X108+X110+X111+X116+X117+X118</f>
        <v>32183.75</v>
      </c>
      <c r="Y104" s="8">
        <f t="shared" ref="Y104" si="273">+Y105+Y108+Y110+Y111+Y116+Y117+Y118</f>
        <v>33085.75</v>
      </c>
      <c r="Z104" s="8">
        <f t="shared" ref="Z104" si="274">+Z105+Z108+Z110+Z111+Z116+Z117+Z118</f>
        <v>33171.5</v>
      </c>
      <c r="AA104" s="8">
        <f t="shared" ref="AA104" si="275">+AA105+AA108+AA110+AA111+AA116+AA117+AA118</f>
        <v>37524.25</v>
      </c>
      <c r="AB104" s="8">
        <f t="shared" ref="AB104" si="276">+AB105+AB108+AB110+AB111+AB116+AB117+AB118</f>
        <v>37419.25</v>
      </c>
      <c r="AC104" s="8">
        <f t="shared" ref="AC104" si="277">+AC105+AC108+AC110+AC111+AC116+AC117+AC118</f>
        <v>34512.75</v>
      </c>
      <c r="AD104" s="8">
        <f t="shared" ref="AD104:AG104" si="278">+AD105+AD108+AD110+AD111+AD116+AD117+AD118</f>
        <v>35308.25</v>
      </c>
      <c r="AE104" s="8">
        <f t="shared" si="278"/>
        <v>37295.5</v>
      </c>
      <c r="AF104" s="8">
        <f t="shared" si="278"/>
        <v>38980.5</v>
      </c>
      <c r="AG104" s="8">
        <f t="shared" si="278"/>
        <v>39270</v>
      </c>
      <c r="AH104" s="8">
        <f t="shared" si="210"/>
        <v>289.5</v>
      </c>
      <c r="AI104" s="11">
        <f t="shared" si="211"/>
        <v>7.4267903182360408E-3</v>
      </c>
      <c r="AJ104" s="8">
        <f t="shared" si="212"/>
        <v>1850.75</v>
      </c>
      <c r="AK104" s="11">
        <f t="shared" si="213"/>
        <v>4.9459836848680827E-2</v>
      </c>
      <c r="AL104" s="8">
        <f t="shared" si="214"/>
        <v>8566.5</v>
      </c>
      <c r="AM104" s="11">
        <f t="shared" si="215"/>
        <v>0.27900727930040548</v>
      </c>
    </row>
    <row r="105" spans="1:39" x14ac:dyDescent="0.2">
      <c r="A105" s="23" t="s">
        <v>4</v>
      </c>
      <c r="B105" s="28" t="s">
        <v>5</v>
      </c>
      <c r="C105" s="1">
        <v>2490.25</v>
      </c>
      <c r="D105" s="1">
        <v>2390.75</v>
      </c>
      <c r="E105" s="1">
        <v>2387.5</v>
      </c>
      <c r="F105" s="1">
        <v>2386.5</v>
      </c>
      <c r="G105" s="1">
        <v>2242</v>
      </c>
      <c r="H105" s="1">
        <v>2084.5</v>
      </c>
      <c r="I105" s="1">
        <v>2101.75</v>
      </c>
      <c r="J105" s="1">
        <v>2934.5</v>
      </c>
      <c r="K105" s="1">
        <v>2495</v>
      </c>
      <c r="L105" s="1">
        <v>2673</v>
      </c>
      <c r="M105" s="1">
        <v>2689</v>
      </c>
      <c r="N105" s="1">
        <v>2487.5</v>
      </c>
      <c r="O105" s="1">
        <v>2187.75</v>
      </c>
      <c r="P105" s="1">
        <v>2250</v>
      </c>
      <c r="Q105" s="1">
        <v>2361.25</v>
      </c>
      <c r="R105" s="1">
        <v>2228.75</v>
      </c>
      <c r="S105" s="1">
        <v>2085.75</v>
      </c>
      <c r="T105" s="1">
        <v>2066</v>
      </c>
      <c r="U105" s="1">
        <v>2114.75</v>
      </c>
      <c r="V105" s="1">
        <v>2174.25</v>
      </c>
      <c r="W105" s="1">
        <v>2244</v>
      </c>
      <c r="X105" s="1">
        <v>2192.75</v>
      </c>
      <c r="Y105" s="1">
        <v>2232.75</v>
      </c>
      <c r="Z105" s="1">
        <v>2287</v>
      </c>
      <c r="AA105" s="1">
        <v>2355.5</v>
      </c>
      <c r="AB105" s="1">
        <v>2449.5</v>
      </c>
      <c r="AC105" s="1">
        <v>2526.25</v>
      </c>
      <c r="AD105" s="1">
        <v>2785.75</v>
      </c>
      <c r="AE105" s="9">
        <v>2953.75</v>
      </c>
      <c r="AF105" s="9">
        <v>3023.25</v>
      </c>
      <c r="AG105" s="9">
        <v>3091.5</v>
      </c>
      <c r="AH105" s="9">
        <f t="shared" si="210"/>
        <v>68.25</v>
      </c>
      <c r="AI105" s="10">
        <f t="shared" si="211"/>
        <v>2.2575043413545028E-2</v>
      </c>
      <c r="AJ105" s="9">
        <f t="shared" si="212"/>
        <v>642</v>
      </c>
      <c r="AK105" s="10">
        <f t="shared" si="213"/>
        <v>0.26209430496019598</v>
      </c>
      <c r="AL105" s="9">
        <f t="shared" si="214"/>
        <v>847.5</v>
      </c>
      <c r="AM105" s="10">
        <f t="shared" si="215"/>
        <v>0.37767379679144386</v>
      </c>
    </row>
    <row r="106" spans="1:39" x14ac:dyDescent="0.2">
      <c r="A106" s="23" t="s">
        <v>6</v>
      </c>
      <c r="B106" s="29" t="s">
        <v>19</v>
      </c>
      <c r="C106" s="1"/>
      <c r="D106" s="1"/>
      <c r="E106" s="1"/>
      <c r="F106" s="1"/>
      <c r="G106" s="1"/>
      <c r="H106" s="1"/>
      <c r="I106" s="1"/>
      <c r="J106" s="1">
        <v>2397.5</v>
      </c>
      <c r="K106" s="1">
        <v>1945</v>
      </c>
      <c r="L106" s="1">
        <v>1999.75</v>
      </c>
      <c r="M106" s="1">
        <v>1928.5</v>
      </c>
      <c r="N106" s="1">
        <v>1845.25</v>
      </c>
      <c r="O106" s="1">
        <v>1700.5</v>
      </c>
      <c r="P106" s="1">
        <v>1772</v>
      </c>
      <c r="Q106" s="1">
        <v>1839.25</v>
      </c>
      <c r="R106" s="1">
        <v>1803.75</v>
      </c>
      <c r="S106" s="1">
        <v>1708.75</v>
      </c>
      <c r="T106" s="1">
        <v>1720.25</v>
      </c>
      <c r="U106" s="1">
        <v>1773.75</v>
      </c>
      <c r="V106" s="1">
        <v>1843.75</v>
      </c>
      <c r="W106" s="1">
        <v>1770</v>
      </c>
      <c r="X106" s="1">
        <v>1701.75</v>
      </c>
      <c r="Y106" s="1">
        <v>1735</v>
      </c>
      <c r="Z106" s="1">
        <v>1781</v>
      </c>
      <c r="AA106" s="1">
        <v>1833.75</v>
      </c>
      <c r="AB106" s="1">
        <v>1898.25</v>
      </c>
      <c r="AC106" s="1">
        <v>1896</v>
      </c>
      <c r="AD106" s="1">
        <v>2023</v>
      </c>
      <c r="AE106" s="9">
        <v>2110.25</v>
      </c>
      <c r="AF106" s="9">
        <v>2112.5</v>
      </c>
      <c r="AG106" s="9">
        <v>2085.5</v>
      </c>
      <c r="AH106" s="9">
        <f t="shared" si="210"/>
        <v>-27</v>
      </c>
      <c r="AI106" s="10">
        <f t="shared" si="211"/>
        <v>-1.2781065088757397E-2</v>
      </c>
      <c r="AJ106" s="9">
        <f t="shared" si="212"/>
        <v>187.25</v>
      </c>
      <c r="AK106" s="10">
        <f t="shared" si="213"/>
        <v>9.8643487422626103E-2</v>
      </c>
      <c r="AL106" s="9">
        <f t="shared" si="214"/>
        <v>315.5</v>
      </c>
      <c r="AM106" s="10">
        <f t="shared" si="215"/>
        <v>0.17824858757062148</v>
      </c>
    </row>
    <row r="107" spans="1:39" ht="12.75" x14ac:dyDescent="0.2">
      <c r="A107" s="30" t="s">
        <v>41</v>
      </c>
      <c r="B107" s="31" t="s">
        <v>42</v>
      </c>
      <c r="C107" s="1"/>
      <c r="D107" s="1"/>
      <c r="E107" s="1"/>
      <c r="F107" s="1"/>
      <c r="G107" s="1"/>
      <c r="H107" s="1"/>
      <c r="I107" s="1"/>
      <c r="J107" s="1">
        <f>+J105-J106</f>
        <v>537</v>
      </c>
      <c r="K107" s="1">
        <f t="shared" ref="K107" si="279">+K105-K106</f>
        <v>550</v>
      </c>
      <c r="L107" s="1">
        <f t="shared" ref="L107" si="280">+L105-L106</f>
        <v>673.25</v>
      </c>
      <c r="M107" s="1">
        <f t="shared" ref="M107" si="281">+M105-M106</f>
        <v>760.5</v>
      </c>
      <c r="N107" s="1">
        <f t="shared" ref="N107" si="282">+N105-N106</f>
        <v>642.25</v>
      </c>
      <c r="O107" s="1">
        <f t="shared" ref="O107" si="283">+O105-O106</f>
        <v>487.25</v>
      </c>
      <c r="P107" s="1">
        <f t="shared" ref="P107" si="284">+P105-P106</f>
        <v>478</v>
      </c>
      <c r="Q107" s="1">
        <f t="shared" ref="Q107" si="285">+Q105-Q106</f>
        <v>522</v>
      </c>
      <c r="R107" s="1">
        <f t="shared" ref="R107" si="286">+R105-R106</f>
        <v>425</v>
      </c>
      <c r="S107" s="1">
        <f t="shared" ref="S107" si="287">+S105-S106</f>
        <v>377</v>
      </c>
      <c r="T107" s="1">
        <f t="shared" ref="T107" si="288">+T105-T106</f>
        <v>345.75</v>
      </c>
      <c r="U107" s="1">
        <f t="shared" ref="U107" si="289">+U105-U106</f>
        <v>341</v>
      </c>
      <c r="V107" s="1">
        <f t="shared" ref="V107" si="290">+V105-V106</f>
        <v>330.5</v>
      </c>
      <c r="W107" s="1">
        <f t="shared" ref="W107" si="291">+W105-W106</f>
        <v>474</v>
      </c>
      <c r="X107" s="1">
        <f t="shared" ref="X107" si="292">+X105-X106</f>
        <v>491</v>
      </c>
      <c r="Y107" s="1">
        <f t="shared" ref="Y107" si="293">+Y105-Y106</f>
        <v>497.75</v>
      </c>
      <c r="Z107" s="1">
        <f t="shared" ref="Z107" si="294">+Z105-Z106</f>
        <v>506</v>
      </c>
      <c r="AA107" s="1">
        <f t="shared" ref="AA107" si="295">+AA105-AA106</f>
        <v>521.75</v>
      </c>
      <c r="AB107" s="1">
        <f t="shared" ref="AB107" si="296">+AB105-AB106</f>
        <v>551.25</v>
      </c>
      <c r="AC107" s="1">
        <f t="shared" ref="AC107" si="297">+AC105-AC106</f>
        <v>630.25</v>
      </c>
      <c r="AD107" s="1">
        <f t="shared" ref="AD107:AG107" si="298">+AD105-AD106</f>
        <v>762.75</v>
      </c>
      <c r="AE107" s="1">
        <f t="shared" si="298"/>
        <v>843.5</v>
      </c>
      <c r="AF107" s="1">
        <f t="shared" si="298"/>
        <v>910.75</v>
      </c>
      <c r="AG107" s="1">
        <f t="shared" si="298"/>
        <v>1006</v>
      </c>
      <c r="AH107" s="9">
        <f t="shared" si="210"/>
        <v>95.25</v>
      </c>
      <c r="AI107" s="10">
        <f t="shared" si="211"/>
        <v>0.10458413395553115</v>
      </c>
      <c r="AJ107" s="9">
        <f t="shared" si="212"/>
        <v>454.75</v>
      </c>
      <c r="AK107" s="10">
        <f t="shared" si="213"/>
        <v>0.82494331065759641</v>
      </c>
      <c r="AL107" s="9">
        <f t="shared" si="214"/>
        <v>532</v>
      </c>
      <c r="AM107" s="10">
        <f t="shared" si="215"/>
        <v>1.1223628691983123</v>
      </c>
    </row>
    <row r="108" spans="1:39" x14ac:dyDescent="0.2">
      <c r="A108" s="23" t="s">
        <v>7</v>
      </c>
      <c r="B108" s="28" t="s">
        <v>8</v>
      </c>
      <c r="C108" s="1">
        <v>249.25</v>
      </c>
      <c r="D108" s="1">
        <v>258.5</v>
      </c>
      <c r="E108" s="1">
        <v>249.75</v>
      </c>
      <c r="F108" s="1">
        <v>250.25</v>
      </c>
      <c r="G108" s="1">
        <v>270.75</v>
      </c>
      <c r="H108" s="1">
        <v>398.75</v>
      </c>
      <c r="I108" s="1">
        <v>455.5</v>
      </c>
      <c r="J108" s="1"/>
      <c r="K108" s="1">
        <v>381.66666666666669</v>
      </c>
      <c r="L108" s="1">
        <v>156</v>
      </c>
      <c r="M108" s="1"/>
      <c r="N108" s="1"/>
      <c r="O108" s="1"/>
      <c r="P108" s="1"/>
      <c r="Q108" s="1"/>
      <c r="R108" s="1"/>
      <c r="S108" s="1"/>
      <c r="T108" s="1"/>
      <c r="U108" s="1"/>
      <c r="V108" s="1">
        <v>1871.75</v>
      </c>
      <c r="W108" s="1">
        <v>1696.25</v>
      </c>
      <c r="X108" s="1">
        <v>1695.75</v>
      </c>
      <c r="Y108" s="1">
        <v>1689</v>
      </c>
      <c r="Z108" s="1">
        <v>1599</v>
      </c>
      <c r="AA108" s="1">
        <v>1642.5</v>
      </c>
      <c r="AB108" s="1">
        <v>1760.75</v>
      </c>
      <c r="AC108" s="1">
        <v>1789</v>
      </c>
      <c r="AD108" s="1">
        <v>2190.25</v>
      </c>
      <c r="AE108" s="9">
        <v>2562</v>
      </c>
      <c r="AF108" s="9">
        <v>2618</v>
      </c>
      <c r="AG108" s="9">
        <v>2892.75</v>
      </c>
      <c r="AH108" s="9">
        <f t="shared" si="210"/>
        <v>274.75</v>
      </c>
      <c r="AI108" s="10">
        <f t="shared" si="211"/>
        <v>0.10494652406417113</v>
      </c>
      <c r="AJ108" s="9">
        <f t="shared" si="212"/>
        <v>1132</v>
      </c>
      <c r="AK108" s="10">
        <f t="shared" si="213"/>
        <v>0.64290785176771259</v>
      </c>
      <c r="AL108" s="9">
        <f t="shared" si="214"/>
        <v>1196.5</v>
      </c>
      <c r="AM108" s="10">
        <f t="shared" si="215"/>
        <v>0.70537951363301399</v>
      </c>
    </row>
    <row r="109" spans="1:39" x14ac:dyDescent="0.2">
      <c r="A109" s="32" t="s">
        <v>92</v>
      </c>
      <c r="B109" s="32" t="s">
        <v>91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4">
        <v>144.5</v>
      </c>
      <c r="Q109" s="14">
        <v>176.5</v>
      </c>
      <c r="R109" s="14">
        <v>151</v>
      </c>
      <c r="S109" s="14">
        <v>131</v>
      </c>
      <c r="T109" s="14">
        <v>173.5</v>
      </c>
      <c r="U109" s="14">
        <v>279.5</v>
      </c>
      <c r="V109" s="14">
        <v>261.75</v>
      </c>
      <c r="W109" s="14">
        <v>268.25</v>
      </c>
      <c r="X109" s="14">
        <v>245.5</v>
      </c>
      <c r="Y109" s="14">
        <v>250.5</v>
      </c>
      <c r="Z109" s="14">
        <v>264.75</v>
      </c>
      <c r="AA109" s="14">
        <v>284.25</v>
      </c>
      <c r="AB109" s="14">
        <v>277</v>
      </c>
      <c r="AC109" s="14">
        <v>277.75</v>
      </c>
      <c r="AD109" s="14">
        <v>393</v>
      </c>
      <c r="AE109" s="14">
        <v>453.25</v>
      </c>
      <c r="AF109" s="14">
        <v>450</v>
      </c>
      <c r="AG109" s="14">
        <v>487.5</v>
      </c>
      <c r="AH109" s="9"/>
      <c r="AI109" s="10"/>
      <c r="AJ109" s="9"/>
      <c r="AK109" s="10"/>
      <c r="AL109" s="9"/>
      <c r="AM109" s="10"/>
    </row>
    <row r="110" spans="1:39" x14ac:dyDescent="0.2">
      <c r="A110" s="23" t="s">
        <v>9</v>
      </c>
      <c r="B110" s="28" t="s">
        <v>20</v>
      </c>
      <c r="C110" s="1">
        <v>117.5</v>
      </c>
      <c r="D110" s="1">
        <v>113.25</v>
      </c>
      <c r="E110" s="1">
        <v>103.75</v>
      </c>
      <c r="F110" s="1">
        <v>87.25</v>
      </c>
      <c r="G110" s="1">
        <v>81.25</v>
      </c>
      <c r="H110" s="1">
        <v>83.75</v>
      </c>
      <c r="I110" s="1">
        <v>78.75</v>
      </c>
      <c r="J110" s="1">
        <v>78.25</v>
      </c>
      <c r="K110" s="1">
        <v>92.75</v>
      </c>
      <c r="L110" s="1">
        <v>103</v>
      </c>
      <c r="M110" s="1">
        <v>140.75</v>
      </c>
      <c r="N110" s="1">
        <v>152.25</v>
      </c>
      <c r="O110" s="1">
        <v>124.75</v>
      </c>
      <c r="P110" s="1">
        <v>124.5</v>
      </c>
      <c r="Q110" s="1">
        <v>128.75</v>
      </c>
      <c r="R110" s="1">
        <v>165.25</v>
      </c>
      <c r="S110" s="1">
        <v>188.25</v>
      </c>
      <c r="T110" s="1">
        <v>266.25</v>
      </c>
      <c r="U110" s="1">
        <v>243</v>
      </c>
      <c r="V110" s="1">
        <v>231</v>
      </c>
      <c r="W110" s="1">
        <v>217</v>
      </c>
      <c r="X110" s="1">
        <v>230</v>
      </c>
      <c r="Y110" s="1">
        <v>268</v>
      </c>
      <c r="Z110" s="1">
        <v>311.75</v>
      </c>
      <c r="AA110" s="1">
        <v>391.5</v>
      </c>
      <c r="AB110" s="1">
        <v>343.75</v>
      </c>
      <c r="AC110" s="1">
        <v>229</v>
      </c>
      <c r="AD110" s="1">
        <v>282.75</v>
      </c>
      <c r="AE110" s="9">
        <v>305.5</v>
      </c>
      <c r="AF110" s="9">
        <v>345.25</v>
      </c>
      <c r="AG110" s="9">
        <v>338</v>
      </c>
      <c r="AH110" s="9">
        <f t="shared" si="210"/>
        <v>-7.25</v>
      </c>
      <c r="AI110" s="10">
        <f t="shared" si="211"/>
        <v>-2.0999275887038378E-2</v>
      </c>
      <c r="AJ110" s="9">
        <f t="shared" si="212"/>
        <v>-5.75</v>
      </c>
      <c r="AK110" s="10">
        <f t="shared" si="213"/>
        <v>-1.6727272727272726E-2</v>
      </c>
      <c r="AL110" s="9">
        <f t="shared" si="214"/>
        <v>121</v>
      </c>
      <c r="AM110" s="10">
        <f t="shared" si="215"/>
        <v>0.55760368663594473</v>
      </c>
    </row>
    <row r="111" spans="1:39" x14ac:dyDescent="0.2">
      <c r="A111" s="23" t="s">
        <v>10</v>
      </c>
      <c r="B111" s="28" t="s">
        <v>21</v>
      </c>
      <c r="C111" s="1">
        <v>26060.5</v>
      </c>
      <c r="D111" s="1">
        <v>29512.25</v>
      </c>
      <c r="E111" s="1">
        <v>30841.75</v>
      </c>
      <c r="F111" s="1">
        <v>32572.5</v>
      </c>
      <c r="G111" s="1">
        <v>34482.5</v>
      </c>
      <c r="H111" s="1">
        <v>37605</v>
      </c>
      <c r="I111" s="1">
        <v>40246.25</v>
      </c>
      <c r="J111" s="1">
        <v>41677.5</v>
      </c>
      <c r="K111" s="1">
        <v>46663.75</v>
      </c>
      <c r="L111" s="1">
        <v>45484.25</v>
      </c>
      <c r="M111" s="1">
        <v>48330</v>
      </c>
      <c r="N111" s="1">
        <v>43208.25</v>
      </c>
      <c r="O111" s="1">
        <v>34122.5</v>
      </c>
      <c r="P111" s="1">
        <v>30748.5</v>
      </c>
      <c r="Q111" s="1">
        <v>30261.5</v>
      </c>
      <c r="R111" s="1">
        <v>29968</v>
      </c>
      <c r="S111" s="1">
        <v>31120.25</v>
      </c>
      <c r="T111" s="1">
        <v>31346.25</v>
      </c>
      <c r="U111" s="1">
        <v>29946</v>
      </c>
      <c r="V111" s="1">
        <v>23676</v>
      </c>
      <c r="W111" s="1">
        <v>23251.75</v>
      </c>
      <c r="X111" s="1">
        <v>24541.25</v>
      </c>
      <c r="Y111" s="1">
        <v>25306.25</v>
      </c>
      <c r="Z111" s="1">
        <v>25101.75</v>
      </c>
      <c r="AA111" s="1">
        <v>29119.25</v>
      </c>
      <c r="AB111" s="1">
        <v>28835.75</v>
      </c>
      <c r="AC111" s="1">
        <v>25777.25</v>
      </c>
      <c r="AD111" s="1">
        <v>25809.75</v>
      </c>
      <c r="AE111" s="9">
        <v>26968</v>
      </c>
      <c r="AF111" s="9">
        <v>27906</v>
      </c>
      <c r="AG111" s="9">
        <v>28080.5</v>
      </c>
      <c r="AH111" s="9">
        <f t="shared" si="210"/>
        <v>174.5</v>
      </c>
      <c r="AI111" s="10">
        <f t="shared" si="211"/>
        <v>6.2531355264100908E-3</v>
      </c>
      <c r="AJ111" s="9">
        <f t="shared" si="212"/>
        <v>-755.25</v>
      </c>
      <c r="AK111" s="10">
        <f t="shared" si="213"/>
        <v>-2.6191446381661654E-2</v>
      </c>
      <c r="AL111" s="9">
        <f t="shared" si="214"/>
        <v>4828.75</v>
      </c>
      <c r="AM111" s="10">
        <f t="shared" si="215"/>
        <v>0.20767254077650069</v>
      </c>
    </row>
    <row r="112" spans="1:39" x14ac:dyDescent="0.2">
      <c r="A112" s="23" t="s">
        <v>11</v>
      </c>
      <c r="B112" s="29" t="s">
        <v>22</v>
      </c>
      <c r="C112" s="1">
        <v>10605</v>
      </c>
      <c r="D112" s="1">
        <v>13062</v>
      </c>
      <c r="E112" s="1">
        <v>13447.25</v>
      </c>
      <c r="F112" s="1">
        <v>13146</v>
      </c>
      <c r="G112" s="1">
        <v>13073.75</v>
      </c>
      <c r="H112" s="1">
        <v>13454</v>
      </c>
      <c r="I112" s="1">
        <v>13878.75</v>
      </c>
      <c r="J112" s="1">
        <v>14710.5</v>
      </c>
      <c r="K112" s="1">
        <v>18094.75</v>
      </c>
      <c r="L112" s="1">
        <v>16893.75</v>
      </c>
      <c r="M112" s="1">
        <v>17515.75</v>
      </c>
      <c r="N112" s="1">
        <v>14257</v>
      </c>
      <c r="O112" s="1">
        <v>11245.75</v>
      </c>
      <c r="P112" s="1">
        <v>10747.5</v>
      </c>
      <c r="Q112" s="1">
        <v>11182.5</v>
      </c>
      <c r="R112" s="1">
        <v>11068.25</v>
      </c>
      <c r="S112" s="1">
        <v>11117</v>
      </c>
      <c r="T112" s="1">
        <v>10364.25</v>
      </c>
      <c r="U112" s="1">
        <v>9434.75</v>
      </c>
      <c r="V112" s="1">
        <v>7692.25</v>
      </c>
      <c r="W112" s="1">
        <v>7482.75</v>
      </c>
      <c r="X112" s="1">
        <v>7519.75</v>
      </c>
      <c r="Y112" s="1">
        <v>7479</v>
      </c>
      <c r="Z112" s="1">
        <v>7408</v>
      </c>
      <c r="AA112" s="1">
        <v>11311.75</v>
      </c>
      <c r="AB112" s="1">
        <v>11805.5</v>
      </c>
      <c r="AC112" s="1">
        <v>9025.5</v>
      </c>
      <c r="AD112" s="1">
        <v>8767.75</v>
      </c>
      <c r="AE112" s="9">
        <v>8703.5</v>
      </c>
      <c r="AF112" s="9">
        <v>9097</v>
      </c>
      <c r="AG112" s="9">
        <v>9109</v>
      </c>
      <c r="AH112" s="9">
        <f t="shared" si="210"/>
        <v>12</v>
      </c>
      <c r="AI112" s="10">
        <f t="shared" si="211"/>
        <v>1.3191161921512586E-3</v>
      </c>
      <c r="AJ112" s="9">
        <f t="shared" si="212"/>
        <v>-2696.5</v>
      </c>
      <c r="AK112" s="10">
        <f t="shared" si="213"/>
        <v>-0.22841048663758418</v>
      </c>
      <c r="AL112" s="9">
        <f t="shared" si="214"/>
        <v>1626.25</v>
      </c>
      <c r="AM112" s="10">
        <f t="shared" si="215"/>
        <v>0.21733319969262638</v>
      </c>
    </row>
    <row r="113" spans="1:71" x14ac:dyDescent="0.2">
      <c r="A113" s="23" t="s">
        <v>12</v>
      </c>
      <c r="B113" s="29" t="s">
        <v>23</v>
      </c>
      <c r="C113" s="1">
        <v>10322.75</v>
      </c>
      <c r="D113" s="1">
        <v>10786.25</v>
      </c>
      <c r="E113" s="1">
        <v>11619.5</v>
      </c>
      <c r="F113" s="1">
        <v>13746.5</v>
      </c>
      <c r="G113" s="1">
        <v>15675.75</v>
      </c>
      <c r="H113" s="1">
        <v>18142.25</v>
      </c>
      <c r="I113" s="1">
        <v>20046</v>
      </c>
      <c r="J113" s="1">
        <v>20478.5</v>
      </c>
      <c r="K113" s="1">
        <v>21841.75</v>
      </c>
      <c r="L113" s="1">
        <v>22409.5</v>
      </c>
      <c r="M113" s="1">
        <v>24415.5</v>
      </c>
      <c r="N113" s="1">
        <v>22937.75</v>
      </c>
      <c r="O113" s="1">
        <v>17811</v>
      </c>
      <c r="P113" s="1">
        <v>15779.75</v>
      </c>
      <c r="Q113" s="1">
        <v>15165</v>
      </c>
      <c r="R113" s="1">
        <v>15063.5</v>
      </c>
      <c r="S113" s="1">
        <v>16050</v>
      </c>
      <c r="T113" s="1">
        <v>17032.75</v>
      </c>
      <c r="U113" s="1">
        <v>16631.75</v>
      </c>
      <c r="V113" s="1">
        <v>11858.75</v>
      </c>
      <c r="W113" s="1">
        <v>11599.25</v>
      </c>
      <c r="X113" s="1">
        <v>12722</v>
      </c>
      <c r="Y113" s="1">
        <v>13497</v>
      </c>
      <c r="Z113" s="1">
        <v>14186.75</v>
      </c>
      <c r="AA113" s="1">
        <v>14428</v>
      </c>
      <c r="AB113" s="1">
        <v>13651</v>
      </c>
      <c r="AC113" s="1">
        <v>13490.25</v>
      </c>
      <c r="AD113" s="1">
        <v>13330.75</v>
      </c>
      <c r="AE113" s="9">
        <v>13883</v>
      </c>
      <c r="AF113" s="9">
        <v>14217.75</v>
      </c>
      <c r="AG113" s="9">
        <v>13884.5</v>
      </c>
      <c r="AH113" s="9">
        <f t="shared" si="210"/>
        <v>-333.25</v>
      </c>
      <c r="AI113" s="10">
        <f t="shared" si="211"/>
        <v>-2.3439011095285824E-2</v>
      </c>
      <c r="AJ113" s="9">
        <f t="shared" si="212"/>
        <v>233.5</v>
      </c>
      <c r="AK113" s="10">
        <f t="shared" si="213"/>
        <v>1.7104973994579151E-2</v>
      </c>
      <c r="AL113" s="9">
        <f t="shared" si="214"/>
        <v>2285.25</v>
      </c>
      <c r="AM113" s="10">
        <f t="shared" si="215"/>
        <v>0.19701704851606786</v>
      </c>
    </row>
    <row r="114" spans="1:71" x14ac:dyDescent="0.2">
      <c r="A114" s="23" t="s">
        <v>13</v>
      </c>
      <c r="B114" s="29" t="s">
        <v>24</v>
      </c>
      <c r="C114" s="1">
        <v>2299.5</v>
      </c>
      <c r="D114" s="1">
        <v>2636</v>
      </c>
      <c r="E114" s="1">
        <v>2708.75</v>
      </c>
      <c r="F114" s="1">
        <v>2511</v>
      </c>
      <c r="G114" s="1">
        <v>2503.5</v>
      </c>
      <c r="H114" s="1">
        <v>2687</v>
      </c>
      <c r="I114" s="1">
        <v>2825.5</v>
      </c>
      <c r="J114" s="1">
        <v>2718.75</v>
      </c>
      <c r="K114" s="1">
        <v>2829</v>
      </c>
      <c r="L114" s="1">
        <v>2575.5</v>
      </c>
      <c r="M114" s="1">
        <v>2536.75</v>
      </c>
      <c r="N114" s="1">
        <v>2504</v>
      </c>
      <c r="O114" s="1">
        <v>2494.25</v>
      </c>
      <c r="P114" s="1">
        <v>2179.5</v>
      </c>
      <c r="Q114" s="1">
        <v>2076</v>
      </c>
      <c r="R114" s="1">
        <v>2084.75</v>
      </c>
      <c r="S114" s="1">
        <v>2091</v>
      </c>
      <c r="T114" s="1">
        <v>2219.75</v>
      </c>
      <c r="U114" s="1">
        <v>2261.75</v>
      </c>
      <c r="V114" s="1">
        <v>2636.75</v>
      </c>
      <c r="W114" s="1">
        <v>2721.25</v>
      </c>
      <c r="X114" s="1">
        <v>2820.5</v>
      </c>
      <c r="Y114" s="1">
        <v>2889</v>
      </c>
      <c r="Z114" s="1">
        <v>2168.5</v>
      </c>
      <c r="AA114" s="1">
        <v>2165.75</v>
      </c>
      <c r="AB114" s="1">
        <v>2240.75</v>
      </c>
      <c r="AC114" s="1">
        <v>2273.25</v>
      </c>
      <c r="AD114" s="1">
        <v>2278.75</v>
      </c>
      <c r="AE114" s="9">
        <v>2713.75</v>
      </c>
      <c r="AF114" s="9">
        <v>2771</v>
      </c>
      <c r="AG114" s="9">
        <v>2906.25</v>
      </c>
      <c r="AH114" s="9">
        <f t="shared" si="210"/>
        <v>135.25</v>
      </c>
      <c r="AI114" s="10">
        <f t="shared" si="211"/>
        <v>4.8809094189823168E-2</v>
      </c>
      <c r="AJ114" s="9">
        <f t="shared" si="212"/>
        <v>665.5</v>
      </c>
      <c r="AK114" s="10">
        <f t="shared" si="213"/>
        <v>0.2969987727323441</v>
      </c>
      <c r="AL114" s="9">
        <f t="shared" si="214"/>
        <v>185</v>
      </c>
      <c r="AM114" s="10">
        <f t="shared" si="215"/>
        <v>6.7983463481855771E-2</v>
      </c>
    </row>
    <row r="115" spans="1:71" ht="12.75" x14ac:dyDescent="0.2">
      <c r="A115" s="30" t="s">
        <v>43</v>
      </c>
      <c r="B115" s="31" t="s">
        <v>44</v>
      </c>
      <c r="C115" s="1">
        <f>+C111-C112-C113-C114</f>
        <v>2833.25</v>
      </c>
      <c r="D115" s="1">
        <f t="shared" ref="D115" si="299">+D111-D112-D113-D114</f>
        <v>3028</v>
      </c>
      <c r="E115" s="1">
        <f t="shared" ref="E115" si="300">+E111-E112-E113-E114</f>
        <v>3066.25</v>
      </c>
      <c r="F115" s="1">
        <f t="shared" ref="F115" si="301">+F111-F112-F113-F114</f>
        <v>3169</v>
      </c>
      <c r="G115" s="1">
        <f t="shared" ref="G115" si="302">+G111-G112-G113-G114</f>
        <v>3229.5</v>
      </c>
      <c r="H115" s="1">
        <f t="shared" ref="H115" si="303">+H111-H112-H113-H114</f>
        <v>3321.75</v>
      </c>
      <c r="I115" s="1">
        <f t="shared" ref="I115" si="304">+I111-I112-I113-I114</f>
        <v>3496</v>
      </c>
      <c r="J115" s="1">
        <f t="shared" ref="J115" si="305">+J111-J112-J113-J114</f>
        <v>3769.75</v>
      </c>
      <c r="K115" s="1">
        <f t="shared" ref="K115" si="306">+K111-K112-K113-K114</f>
        <v>3898.25</v>
      </c>
      <c r="L115" s="1">
        <f t="shared" ref="L115" si="307">+L111-L112-L113-L114</f>
        <v>3605.5</v>
      </c>
      <c r="M115" s="1">
        <f t="shared" ref="M115" si="308">+M111-M112-M113-M114</f>
        <v>3862</v>
      </c>
      <c r="N115" s="1">
        <f t="shared" ref="N115" si="309">+N111-N112-N113-N114</f>
        <v>3509.5</v>
      </c>
      <c r="O115" s="1">
        <f t="shared" ref="O115" si="310">+O111-O112-O113-O114</f>
        <v>2571.5</v>
      </c>
      <c r="P115" s="1">
        <f t="shared" ref="P115" si="311">+P111-P112-P113-P114</f>
        <v>2041.75</v>
      </c>
      <c r="Q115" s="1">
        <f t="shared" ref="Q115" si="312">+Q111-Q112-Q113-Q114</f>
        <v>1838</v>
      </c>
      <c r="R115" s="1">
        <f t="shared" ref="R115" si="313">+R111-R112-R113-R114</f>
        <v>1751.5</v>
      </c>
      <c r="S115" s="1">
        <f t="shared" ref="S115" si="314">+S111-S112-S113-S114</f>
        <v>1862.25</v>
      </c>
      <c r="T115" s="1">
        <f t="shared" ref="T115" si="315">+T111-T112-T113-T114</f>
        <v>1729.5</v>
      </c>
      <c r="U115" s="1">
        <f t="shared" ref="U115" si="316">+U111-U112-U113-U114</f>
        <v>1617.75</v>
      </c>
      <c r="V115" s="1">
        <f t="shared" ref="V115" si="317">+V111-V112-V113-V114</f>
        <v>1488.25</v>
      </c>
      <c r="W115" s="1">
        <f t="shared" ref="W115" si="318">+W111-W112-W113-W114</f>
        <v>1448.5</v>
      </c>
      <c r="X115" s="1">
        <f t="shared" ref="X115" si="319">+X111-X112-X113-X114</f>
        <v>1479</v>
      </c>
      <c r="Y115" s="1">
        <f t="shared" ref="Y115" si="320">+Y111-Y112-Y113-Y114</f>
        <v>1441.25</v>
      </c>
      <c r="Z115" s="1">
        <f t="shared" ref="Z115" si="321">+Z111-Z112-Z113-Z114</f>
        <v>1338.5</v>
      </c>
      <c r="AA115" s="1">
        <f t="shared" ref="AA115" si="322">+AA111-AA112-AA113-AA114</f>
        <v>1213.75</v>
      </c>
      <c r="AB115" s="1">
        <f t="shared" ref="AB115" si="323">+AB111-AB112-AB113-AB114</f>
        <v>1138.5</v>
      </c>
      <c r="AC115" s="1">
        <f t="shared" ref="AC115" si="324">+AC111-AC112-AC113-AC114</f>
        <v>988.25</v>
      </c>
      <c r="AD115" s="1">
        <f t="shared" ref="AD115:AG115" si="325">+AD111-AD112-AD113-AD114</f>
        <v>1432.5</v>
      </c>
      <c r="AE115" s="1">
        <f t="shared" si="325"/>
        <v>1667.75</v>
      </c>
      <c r="AF115" s="1">
        <f t="shared" si="325"/>
        <v>1820.25</v>
      </c>
      <c r="AG115" s="1">
        <f t="shared" si="325"/>
        <v>2180.75</v>
      </c>
      <c r="AH115" s="9">
        <f t="shared" si="210"/>
        <v>360.5</v>
      </c>
      <c r="AI115" s="10">
        <f t="shared" si="211"/>
        <v>0.1980497184452685</v>
      </c>
      <c r="AJ115" s="9">
        <f t="shared" si="212"/>
        <v>1042.25</v>
      </c>
      <c r="AK115" s="10">
        <f t="shared" si="213"/>
        <v>0.91545893719806759</v>
      </c>
      <c r="AL115" s="9">
        <f t="shared" si="214"/>
        <v>732.25</v>
      </c>
      <c r="AM115" s="10">
        <f t="shared" si="215"/>
        <v>0.50552295478080778</v>
      </c>
    </row>
    <row r="116" spans="1:71" x14ac:dyDescent="0.2">
      <c r="A116" s="23" t="s">
        <v>14</v>
      </c>
      <c r="B116" s="28" t="s">
        <v>25</v>
      </c>
      <c r="C116" s="1">
        <v>1140.75</v>
      </c>
      <c r="D116" s="1">
        <v>1267.5</v>
      </c>
      <c r="E116" s="1">
        <v>1509.75</v>
      </c>
      <c r="F116" s="1">
        <v>1599.25</v>
      </c>
      <c r="G116" s="1">
        <v>1456.25</v>
      </c>
      <c r="H116" s="1">
        <v>1625.5</v>
      </c>
      <c r="I116" s="1">
        <v>1809.5</v>
      </c>
      <c r="J116" s="1">
        <v>2031.25</v>
      </c>
      <c r="K116" s="1">
        <v>1969.75</v>
      </c>
      <c r="L116" s="1">
        <v>2164.25</v>
      </c>
      <c r="M116" s="1">
        <v>2091.5</v>
      </c>
      <c r="N116" s="1">
        <v>1549</v>
      </c>
      <c r="O116" s="1">
        <v>1399.75</v>
      </c>
      <c r="P116" s="1">
        <v>1501.5</v>
      </c>
      <c r="Q116" s="1">
        <v>1680</v>
      </c>
      <c r="R116" s="1">
        <v>1706</v>
      </c>
      <c r="S116" s="1">
        <v>1819.5</v>
      </c>
      <c r="T116" s="1">
        <v>1766</v>
      </c>
      <c r="U116" s="1">
        <v>1788.5</v>
      </c>
      <c r="V116" s="1">
        <v>1703.75</v>
      </c>
      <c r="W116" s="1">
        <v>1889.25</v>
      </c>
      <c r="X116" s="1">
        <v>1987.75</v>
      </c>
      <c r="Y116" s="1">
        <v>1971.75</v>
      </c>
      <c r="Z116" s="1">
        <v>2146.5</v>
      </c>
      <c r="AA116" s="1">
        <v>2206</v>
      </c>
      <c r="AB116" s="1">
        <v>2174</v>
      </c>
      <c r="AC116" s="1">
        <v>2261.5</v>
      </c>
      <c r="AD116" s="1">
        <v>2333.25</v>
      </c>
      <c r="AE116" s="9">
        <v>2580.75</v>
      </c>
      <c r="AF116" s="9">
        <v>2855</v>
      </c>
      <c r="AG116" s="9">
        <v>2498</v>
      </c>
      <c r="AH116" s="9">
        <f t="shared" si="210"/>
        <v>-357</v>
      </c>
      <c r="AI116" s="10">
        <f t="shared" si="211"/>
        <v>-0.12504378283712786</v>
      </c>
      <c r="AJ116" s="9">
        <f t="shared" si="212"/>
        <v>324</v>
      </c>
      <c r="AK116" s="10">
        <f t="shared" si="213"/>
        <v>0.14903403863845446</v>
      </c>
      <c r="AL116" s="9">
        <f t="shared" si="214"/>
        <v>608.75</v>
      </c>
      <c r="AM116" s="10">
        <f t="shared" si="215"/>
        <v>0.32221781130078075</v>
      </c>
    </row>
    <row r="117" spans="1:71" x14ac:dyDescent="0.2">
      <c r="A117" s="23" t="s">
        <v>15</v>
      </c>
      <c r="B117" s="28" t="s">
        <v>26</v>
      </c>
      <c r="C117" s="1">
        <v>98</v>
      </c>
      <c r="D117" s="1">
        <v>187.75</v>
      </c>
      <c r="E117" s="1">
        <v>246.25</v>
      </c>
      <c r="F117" s="1">
        <v>242</v>
      </c>
      <c r="G117" s="1">
        <v>244.5</v>
      </c>
      <c r="H117" s="1">
        <v>294.75</v>
      </c>
      <c r="I117" s="1">
        <v>328</v>
      </c>
      <c r="J117" s="1">
        <v>425.25</v>
      </c>
      <c r="K117" s="1">
        <v>465</v>
      </c>
      <c r="L117" s="1">
        <v>293</v>
      </c>
      <c r="M117" s="1">
        <v>259.75</v>
      </c>
      <c r="N117" s="1">
        <v>319.25</v>
      </c>
      <c r="O117" s="1">
        <v>347.75</v>
      </c>
      <c r="P117" s="1">
        <v>338</v>
      </c>
      <c r="Q117" s="1">
        <v>365.5</v>
      </c>
      <c r="R117" s="1">
        <v>466.5</v>
      </c>
      <c r="S117" s="1">
        <v>545.25</v>
      </c>
      <c r="T117" s="1">
        <v>567.25</v>
      </c>
      <c r="U117" s="1">
        <v>632</v>
      </c>
      <c r="V117" s="1">
        <v>510.75</v>
      </c>
      <c r="W117" s="1">
        <v>556.25</v>
      </c>
      <c r="X117" s="1">
        <v>597.5</v>
      </c>
      <c r="Y117" s="1">
        <v>690.5</v>
      </c>
      <c r="Z117" s="1">
        <v>767.25</v>
      </c>
      <c r="AA117" s="1">
        <v>821</v>
      </c>
      <c r="AB117" s="1">
        <v>835.75</v>
      </c>
      <c r="AC117" s="1">
        <v>783.5</v>
      </c>
      <c r="AD117" s="1">
        <v>772.5</v>
      </c>
      <c r="AE117" s="9">
        <v>771.25</v>
      </c>
      <c r="AF117" s="9">
        <v>833</v>
      </c>
      <c r="AG117" s="9">
        <v>900.75</v>
      </c>
      <c r="AH117" s="9">
        <f t="shared" si="210"/>
        <v>67.75</v>
      </c>
      <c r="AI117" s="10">
        <f t="shared" si="211"/>
        <v>8.1332533013205283E-2</v>
      </c>
      <c r="AJ117" s="9">
        <f t="shared" si="212"/>
        <v>65</v>
      </c>
      <c r="AK117" s="10">
        <f t="shared" si="213"/>
        <v>7.7774454083158834E-2</v>
      </c>
      <c r="AL117" s="9">
        <f t="shared" si="214"/>
        <v>344.5</v>
      </c>
      <c r="AM117" s="10">
        <f t="shared" si="215"/>
        <v>0.61932584269662916</v>
      </c>
    </row>
    <row r="118" spans="1:71" x14ac:dyDescent="0.2">
      <c r="A118" s="23" t="s">
        <v>16</v>
      </c>
      <c r="B118" s="28" t="s">
        <v>27</v>
      </c>
      <c r="C118" s="1">
        <v>1760.25</v>
      </c>
      <c r="D118" s="1">
        <v>1897.5</v>
      </c>
      <c r="E118" s="1">
        <v>1978</v>
      </c>
      <c r="F118" s="1">
        <v>2228</v>
      </c>
      <c r="G118" s="1">
        <v>2086.5</v>
      </c>
      <c r="H118" s="1">
        <v>2014.5</v>
      </c>
      <c r="I118" s="1">
        <v>2102.25</v>
      </c>
      <c r="J118" s="1">
        <v>1892.5</v>
      </c>
      <c r="K118" s="1">
        <v>1894.75</v>
      </c>
      <c r="L118" s="1">
        <v>1882.5</v>
      </c>
      <c r="M118" s="1">
        <v>1892.25</v>
      </c>
      <c r="N118" s="1">
        <v>1968</v>
      </c>
      <c r="O118" s="1">
        <v>1818.25</v>
      </c>
      <c r="P118" s="1">
        <v>1673</v>
      </c>
      <c r="Q118" s="1">
        <v>1586.75</v>
      </c>
      <c r="R118" s="1">
        <v>1385</v>
      </c>
      <c r="S118" s="1">
        <v>1082.25</v>
      </c>
      <c r="T118" s="1">
        <v>844.75</v>
      </c>
      <c r="U118" s="1">
        <v>852.5</v>
      </c>
      <c r="V118" s="1">
        <v>856.5</v>
      </c>
      <c r="W118" s="1">
        <v>849</v>
      </c>
      <c r="X118" s="1">
        <v>938.75</v>
      </c>
      <c r="Y118" s="1">
        <v>927.5</v>
      </c>
      <c r="Z118" s="1">
        <v>958.25</v>
      </c>
      <c r="AA118" s="1">
        <v>988.5</v>
      </c>
      <c r="AB118" s="1">
        <v>1019.75</v>
      </c>
      <c r="AC118" s="1">
        <v>1146.25</v>
      </c>
      <c r="AD118" s="1">
        <v>1134</v>
      </c>
      <c r="AE118" s="9">
        <v>1154.25</v>
      </c>
      <c r="AF118" s="9">
        <v>1400</v>
      </c>
      <c r="AG118" s="9">
        <v>1468.5</v>
      </c>
      <c r="AH118" s="9">
        <f t="shared" si="210"/>
        <v>68.5</v>
      </c>
      <c r="AI118" s="10">
        <f t="shared" si="211"/>
        <v>4.8928571428571425E-2</v>
      </c>
      <c r="AJ118" s="9">
        <f t="shared" si="212"/>
        <v>448.75</v>
      </c>
      <c r="AK118" s="10">
        <f t="shared" si="213"/>
        <v>0.44005883795047807</v>
      </c>
      <c r="AL118" s="9">
        <f t="shared" si="214"/>
        <v>619.5</v>
      </c>
      <c r="AM118" s="10">
        <f t="shared" si="215"/>
        <v>0.72968197879858654</v>
      </c>
    </row>
    <row r="119" spans="1:71" x14ac:dyDescent="0.2">
      <c r="A119" s="23"/>
      <c r="B119" s="26" t="s">
        <v>40</v>
      </c>
      <c r="C119" s="7">
        <f>+C120+C123+C128+C137</f>
        <v>26849.5</v>
      </c>
      <c r="D119" s="7">
        <f t="shared" ref="D119" si="326">+D120+D123+D128+D137</f>
        <v>27495.5</v>
      </c>
      <c r="E119" s="7">
        <f t="shared" ref="E119" si="327">+E120+E123+E128+E137</f>
        <v>28120.75</v>
      </c>
      <c r="F119" s="7">
        <f t="shared" ref="F119" si="328">+F120+F123+F128+F137</f>
        <v>30639.5</v>
      </c>
      <c r="G119" s="7">
        <f t="shared" ref="G119" si="329">+G120+G123+G128+G137</f>
        <v>30590.75</v>
      </c>
      <c r="H119" s="7">
        <f t="shared" ref="H119" si="330">+H120+H123+H128+H137</f>
        <v>33236.5</v>
      </c>
      <c r="I119" s="7">
        <f t="shared" ref="I119" si="331">+I120+I123+I128+I137</f>
        <v>36652.666666666664</v>
      </c>
      <c r="J119" s="7">
        <f t="shared" ref="J119" si="332">+J120+J123+J128+J137</f>
        <v>41578.5</v>
      </c>
      <c r="K119" s="7">
        <f t="shared" ref="K119" si="333">+K120+K123+K128+K137</f>
        <v>48052.75</v>
      </c>
      <c r="L119" s="7">
        <f t="shared" ref="L119" si="334">+L120+L123+L128+L137</f>
        <v>59123.25</v>
      </c>
      <c r="M119" s="7">
        <f t="shared" ref="M119" si="335">+M120+M123+M128+M137</f>
        <v>70771.75</v>
      </c>
      <c r="N119" s="7">
        <f t="shared" ref="N119" si="336">+N120+N123+N128+N137</f>
        <v>69733.25</v>
      </c>
      <c r="O119" s="7">
        <f t="shared" ref="O119" si="337">+O120+O123+O128+O137</f>
        <v>66576.5</v>
      </c>
      <c r="P119" s="7">
        <f t="shared" ref="P119" si="338">+P120+P123+P128+P137</f>
        <v>65230.75</v>
      </c>
      <c r="Q119" s="7">
        <f t="shared" ref="Q119" si="339">+Q120+Q123+Q128+Q137</f>
        <v>66048.75</v>
      </c>
      <c r="R119" s="7">
        <f t="shared" ref="R119" si="340">+R120+R123+R128+R137</f>
        <v>70103.416666666672</v>
      </c>
      <c r="S119" s="7">
        <f t="shared" ref="S119" si="341">+S120+S123+S128+S137</f>
        <v>72246.25</v>
      </c>
      <c r="T119" s="7">
        <f t="shared" ref="T119" si="342">+T120+T123+T128+T137</f>
        <v>78006.5</v>
      </c>
      <c r="U119" s="7">
        <f t="shared" ref="U119" si="343">+U120+U123+U128+U137</f>
        <v>78910.416666666672</v>
      </c>
      <c r="V119" s="7">
        <f t="shared" ref="V119" si="344">+V120+V123+V128+V137</f>
        <v>75309.5</v>
      </c>
      <c r="W119" s="7">
        <f t="shared" ref="W119" si="345">+W120+W123+W128+W137</f>
        <v>78157.25</v>
      </c>
      <c r="X119" s="7">
        <f t="shared" ref="X119" si="346">+X120+X123+X128+X137</f>
        <v>84066.5</v>
      </c>
      <c r="Y119" s="7">
        <f t="shared" ref="Y119" si="347">+Y120+Y123+Y128+Y137</f>
        <v>88710</v>
      </c>
      <c r="Z119" s="7">
        <f t="shared" ref="Z119" si="348">+Z120+Z123+Z128+Z137</f>
        <v>94608.5</v>
      </c>
      <c r="AA119" s="7">
        <f t="shared" ref="AA119" si="349">+AA120+AA123+AA128+AA137</f>
        <v>96566.25</v>
      </c>
      <c r="AB119" s="7">
        <f t="shared" ref="AB119" si="350">+AB120+AB123+AB128+AB137</f>
        <v>104417.5</v>
      </c>
      <c r="AC119" s="7">
        <f t="shared" ref="AC119" si="351">+AC120+AC123+AC128+AC137</f>
        <v>108623.25</v>
      </c>
      <c r="AD119" s="7">
        <f t="shared" ref="AD119" si="352">+AD120+AD123+AD128+AD137</f>
        <v>113640.5</v>
      </c>
      <c r="AE119" s="7">
        <f t="shared" ref="AE119" si="353">+AE120+AE123+AE128+AE137</f>
        <v>121299.25</v>
      </c>
      <c r="AF119" s="7">
        <f t="shared" ref="AF119" si="354">+AF120+AF123+AF128+AF137</f>
        <v>131448</v>
      </c>
      <c r="AG119" s="7">
        <f t="shared" ref="AG119" si="355">+AG120+AG123+AG128+AG137</f>
        <v>137135.75</v>
      </c>
      <c r="AH119" s="8">
        <f t="shared" ref="AH119:AH144" si="356">+AG119-AF119</f>
        <v>5687.75</v>
      </c>
      <c r="AI119" s="11">
        <f t="shared" ref="AI119:AI144" si="357">+AH119/AF119</f>
        <v>4.3269962266447567E-2</v>
      </c>
      <c r="AJ119" s="8">
        <f t="shared" ref="AJ119:AJ144" si="358">+AG119-AB119</f>
        <v>32718.25</v>
      </c>
      <c r="AK119" s="11">
        <f t="shared" ref="AK119:AK144" si="359">+AJ119/AB119</f>
        <v>0.31334067565302753</v>
      </c>
      <c r="AL119" s="8">
        <f t="shared" ref="AL119:AL144" si="360">+AG119-W119</f>
        <v>58978.5</v>
      </c>
      <c r="AM119" s="11">
        <f t="shared" ref="AM119:AM144" si="361">+AL119/W119</f>
        <v>0.75461329563156332</v>
      </c>
    </row>
    <row r="120" spans="1:71" x14ac:dyDescent="0.2">
      <c r="A120" s="33"/>
      <c r="B120" s="26" t="s">
        <v>49</v>
      </c>
      <c r="C120" s="7">
        <f>SUM(C121:C122)</f>
        <v>2806</v>
      </c>
      <c r="D120" s="7">
        <f t="shared" ref="D120:AG120" si="362">SUM(D121:D122)</f>
        <v>2877.25</v>
      </c>
      <c r="E120" s="7">
        <f t="shared" si="362"/>
        <v>2902.25</v>
      </c>
      <c r="F120" s="7">
        <f t="shared" si="362"/>
        <v>2870.75</v>
      </c>
      <c r="G120" s="7">
        <f t="shared" si="362"/>
        <v>2956.5</v>
      </c>
      <c r="H120" s="7">
        <f t="shared" si="362"/>
        <v>2963.25</v>
      </c>
      <c r="I120" s="7">
        <f t="shared" si="362"/>
        <v>2884.75</v>
      </c>
      <c r="J120" s="7">
        <f t="shared" si="362"/>
        <v>2832</v>
      </c>
      <c r="K120" s="7">
        <f t="shared" si="362"/>
        <v>2938</v>
      </c>
      <c r="L120" s="7">
        <f t="shared" si="362"/>
        <v>3015.25</v>
      </c>
      <c r="M120" s="7">
        <f t="shared" si="362"/>
        <v>3239.75</v>
      </c>
      <c r="N120" s="7">
        <f t="shared" si="362"/>
        <v>3524</v>
      </c>
      <c r="O120" s="7">
        <f t="shared" si="362"/>
        <v>3990.25</v>
      </c>
      <c r="P120" s="7">
        <f t="shared" si="362"/>
        <v>4127.75</v>
      </c>
      <c r="Q120" s="7">
        <f t="shared" si="362"/>
        <v>4220.25</v>
      </c>
      <c r="R120" s="7">
        <f t="shared" si="362"/>
        <v>4801.5</v>
      </c>
      <c r="S120" s="7">
        <f t="shared" si="362"/>
        <v>4888</v>
      </c>
      <c r="T120" s="7">
        <f t="shared" si="362"/>
        <v>4934.5</v>
      </c>
      <c r="U120" s="7">
        <f t="shared" si="362"/>
        <v>5137.25</v>
      </c>
      <c r="V120" s="7">
        <f t="shared" si="362"/>
        <v>5228.75</v>
      </c>
      <c r="W120" s="7">
        <f t="shared" si="362"/>
        <v>5367.75</v>
      </c>
      <c r="X120" s="7">
        <f t="shared" si="362"/>
        <v>5331.75</v>
      </c>
      <c r="Y120" s="7">
        <f t="shared" si="362"/>
        <v>5101</v>
      </c>
      <c r="Z120" s="7">
        <f t="shared" si="362"/>
        <v>5063.25</v>
      </c>
      <c r="AA120" s="7">
        <f t="shared" si="362"/>
        <v>5811.75</v>
      </c>
      <c r="AB120" s="7">
        <f t="shared" si="362"/>
        <v>5915</v>
      </c>
      <c r="AC120" s="7">
        <f t="shared" si="362"/>
        <v>5791.75</v>
      </c>
      <c r="AD120" s="7">
        <f t="shared" si="362"/>
        <v>6140.75</v>
      </c>
      <c r="AE120" s="7">
        <f t="shared" si="362"/>
        <v>6385.75</v>
      </c>
      <c r="AF120" s="7">
        <f t="shared" si="362"/>
        <v>6252.5</v>
      </c>
      <c r="AG120" s="7">
        <f t="shared" si="362"/>
        <v>6164.75</v>
      </c>
      <c r="AH120" s="8">
        <f t="shared" si="356"/>
        <v>-87.75</v>
      </c>
      <c r="AI120" s="11">
        <f t="shared" si="357"/>
        <v>-1.4034386245501799E-2</v>
      </c>
      <c r="AJ120" s="8">
        <f t="shared" si="358"/>
        <v>249.75</v>
      </c>
      <c r="AK120" s="11">
        <f t="shared" si="359"/>
        <v>4.2223161453930687E-2</v>
      </c>
      <c r="AL120" s="8">
        <f t="shared" si="360"/>
        <v>797</v>
      </c>
      <c r="AM120" s="11">
        <f t="shared" si="361"/>
        <v>0.14847934423175446</v>
      </c>
    </row>
    <row r="121" spans="1:71" x14ac:dyDescent="0.2">
      <c r="A121" s="33" t="s">
        <v>50</v>
      </c>
      <c r="B121" s="34" t="s">
        <v>51</v>
      </c>
      <c r="C121" s="1">
        <v>354.75</v>
      </c>
      <c r="D121" s="1">
        <v>339.25</v>
      </c>
      <c r="E121" s="1">
        <v>312</v>
      </c>
      <c r="F121" s="1">
        <v>236.25</v>
      </c>
      <c r="G121" s="1">
        <v>226</v>
      </c>
      <c r="H121" s="1">
        <v>216.25</v>
      </c>
      <c r="I121" s="1">
        <v>206.25</v>
      </c>
      <c r="J121" s="1">
        <v>234</v>
      </c>
      <c r="K121" s="1">
        <v>307.25</v>
      </c>
      <c r="L121" s="1">
        <v>258.5</v>
      </c>
      <c r="M121" s="1">
        <v>274.25</v>
      </c>
      <c r="N121" s="1">
        <v>290.25</v>
      </c>
      <c r="O121" s="1">
        <v>255</v>
      </c>
      <c r="P121" s="1">
        <v>276.75</v>
      </c>
      <c r="Q121" s="1">
        <v>310</v>
      </c>
      <c r="R121" s="1">
        <v>863.75</v>
      </c>
      <c r="S121" s="1">
        <v>876.75</v>
      </c>
      <c r="T121" s="1">
        <v>865.75</v>
      </c>
      <c r="U121" s="1">
        <v>943.25</v>
      </c>
      <c r="V121" s="1">
        <v>888</v>
      </c>
      <c r="W121" s="1">
        <v>887</v>
      </c>
      <c r="X121" s="1">
        <v>975</v>
      </c>
      <c r="Y121" s="1">
        <v>1054</v>
      </c>
      <c r="Z121" s="1">
        <v>1143.25</v>
      </c>
      <c r="AA121" s="1">
        <v>1269.5</v>
      </c>
      <c r="AB121" s="1">
        <v>1257.5</v>
      </c>
      <c r="AC121" s="1">
        <v>1056.75</v>
      </c>
      <c r="AD121" s="1">
        <v>1335.5</v>
      </c>
      <c r="AE121" s="1">
        <v>1486.25</v>
      </c>
      <c r="AF121" s="1">
        <v>1251.25</v>
      </c>
      <c r="AG121" s="1">
        <v>1010.5</v>
      </c>
      <c r="AH121" s="9">
        <f t="shared" si="356"/>
        <v>-240.75</v>
      </c>
      <c r="AI121" s="10">
        <f t="shared" si="357"/>
        <v>-0.19240759240759242</v>
      </c>
      <c r="AJ121" s="9">
        <f t="shared" si="358"/>
        <v>-247</v>
      </c>
      <c r="AK121" s="10">
        <f t="shared" si="359"/>
        <v>-0.19642147117296221</v>
      </c>
      <c r="AL121" s="9">
        <f t="shared" si="360"/>
        <v>123.5</v>
      </c>
      <c r="AM121" s="10">
        <f t="shared" si="361"/>
        <v>0.13923337091319052</v>
      </c>
    </row>
    <row r="122" spans="1:71" x14ac:dyDescent="0.2">
      <c r="A122" s="33" t="s">
        <v>52</v>
      </c>
      <c r="B122" s="34" t="s">
        <v>53</v>
      </c>
      <c r="C122" s="1">
        <v>2451.25</v>
      </c>
      <c r="D122" s="1">
        <v>2538</v>
      </c>
      <c r="E122" s="1">
        <v>2590.25</v>
      </c>
      <c r="F122" s="1">
        <v>2634.5</v>
      </c>
      <c r="G122" s="1">
        <v>2730.5</v>
      </c>
      <c r="H122" s="1">
        <v>2747</v>
      </c>
      <c r="I122" s="1">
        <v>2678.5</v>
      </c>
      <c r="J122" s="1">
        <v>2598</v>
      </c>
      <c r="K122" s="1">
        <v>2630.75</v>
      </c>
      <c r="L122" s="1">
        <v>2756.75</v>
      </c>
      <c r="M122" s="1">
        <v>2965.5</v>
      </c>
      <c r="N122" s="1">
        <v>3233.75</v>
      </c>
      <c r="O122" s="1">
        <v>3735.25</v>
      </c>
      <c r="P122" s="1">
        <v>3851</v>
      </c>
      <c r="Q122" s="1">
        <v>3910.25</v>
      </c>
      <c r="R122" s="1">
        <v>3937.75</v>
      </c>
      <c r="S122" s="1">
        <v>4011.25</v>
      </c>
      <c r="T122" s="1">
        <v>4068.75</v>
      </c>
      <c r="U122" s="1">
        <v>4194</v>
      </c>
      <c r="V122" s="1">
        <v>4340.75</v>
      </c>
      <c r="W122" s="1">
        <v>4480.75</v>
      </c>
      <c r="X122" s="1">
        <v>4356.75</v>
      </c>
      <c r="Y122" s="1">
        <v>4047</v>
      </c>
      <c r="Z122" s="1">
        <v>3920</v>
      </c>
      <c r="AA122" s="1">
        <v>4542.25</v>
      </c>
      <c r="AB122" s="1">
        <v>4657.5</v>
      </c>
      <c r="AC122" s="1">
        <v>4735</v>
      </c>
      <c r="AD122" s="1">
        <v>4805.25</v>
      </c>
      <c r="AE122" s="1">
        <v>4899.5</v>
      </c>
      <c r="AF122" s="1">
        <v>5001.25</v>
      </c>
      <c r="AG122" s="1">
        <v>5154.25</v>
      </c>
      <c r="AH122" s="9">
        <f t="shared" si="356"/>
        <v>153</v>
      </c>
      <c r="AI122" s="10">
        <f t="shared" si="357"/>
        <v>3.0592351912021993E-2</v>
      </c>
      <c r="AJ122" s="9">
        <f t="shared" si="358"/>
        <v>496.75</v>
      </c>
      <c r="AK122" s="10">
        <f t="shared" si="359"/>
        <v>0.10665593129361245</v>
      </c>
      <c r="AL122" s="9">
        <f t="shared" si="360"/>
        <v>673.5</v>
      </c>
      <c r="AM122" s="10">
        <f t="shared" si="361"/>
        <v>0.15030965798136472</v>
      </c>
    </row>
    <row r="123" spans="1:71" x14ac:dyDescent="0.2">
      <c r="A123" s="33"/>
      <c r="B123" s="26" t="s">
        <v>54</v>
      </c>
      <c r="C123" s="7">
        <f>SUM(C124:C127)</f>
        <v>4719.5</v>
      </c>
      <c r="D123" s="7">
        <f t="shared" ref="D123:AG123" si="363">SUM(D124:D127)</f>
        <v>3490.75</v>
      </c>
      <c r="E123" s="7">
        <f t="shared" si="363"/>
        <v>3134.75</v>
      </c>
      <c r="F123" s="7">
        <f t="shared" si="363"/>
        <v>4399.25</v>
      </c>
      <c r="G123" s="7">
        <f t="shared" si="363"/>
        <v>3986</v>
      </c>
      <c r="H123" s="7">
        <f t="shared" si="363"/>
        <v>4604.25</v>
      </c>
      <c r="I123" s="7">
        <f t="shared" si="363"/>
        <v>6134.75</v>
      </c>
      <c r="J123" s="7">
        <f t="shared" si="363"/>
        <v>7400</v>
      </c>
      <c r="K123" s="7">
        <f t="shared" si="363"/>
        <v>10129.25</v>
      </c>
      <c r="L123" s="7">
        <f t="shared" si="363"/>
        <v>15777.75</v>
      </c>
      <c r="M123" s="7">
        <f t="shared" si="363"/>
        <v>19456.5</v>
      </c>
      <c r="N123" s="7">
        <f t="shared" si="363"/>
        <v>19238.25</v>
      </c>
      <c r="O123" s="7">
        <f t="shared" si="363"/>
        <v>18326</v>
      </c>
      <c r="P123" s="7">
        <f t="shared" si="363"/>
        <v>18758.25</v>
      </c>
      <c r="Q123" s="7">
        <f t="shared" si="363"/>
        <v>19678.75</v>
      </c>
      <c r="R123" s="7">
        <f t="shared" si="363"/>
        <v>20444.5</v>
      </c>
      <c r="S123" s="7">
        <f t="shared" si="363"/>
        <v>20682.25</v>
      </c>
      <c r="T123" s="7">
        <f t="shared" si="363"/>
        <v>21956.75</v>
      </c>
      <c r="U123" s="7">
        <f t="shared" si="363"/>
        <v>21864.25</v>
      </c>
      <c r="V123" s="7">
        <f t="shared" si="363"/>
        <v>19332.5</v>
      </c>
      <c r="W123" s="7">
        <f t="shared" si="363"/>
        <v>22141.25</v>
      </c>
      <c r="X123" s="7">
        <f t="shared" si="363"/>
        <v>24011.75</v>
      </c>
      <c r="Y123" s="7">
        <f t="shared" si="363"/>
        <v>25562.75</v>
      </c>
      <c r="Z123" s="7">
        <f t="shared" si="363"/>
        <v>25629.75</v>
      </c>
      <c r="AA123" s="7">
        <f t="shared" si="363"/>
        <v>20900.5</v>
      </c>
      <c r="AB123" s="7">
        <f t="shared" si="363"/>
        <v>22348.25</v>
      </c>
      <c r="AC123" s="7">
        <f t="shared" si="363"/>
        <v>23484.25</v>
      </c>
      <c r="AD123" s="7">
        <f t="shared" si="363"/>
        <v>24058.75</v>
      </c>
      <c r="AE123" s="7">
        <f t="shared" si="363"/>
        <v>24522</v>
      </c>
      <c r="AF123" s="7">
        <f t="shared" si="363"/>
        <v>26551.75</v>
      </c>
      <c r="AG123" s="7">
        <f t="shared" si="363"/>
        <v>27502.5</v>
      </c>
      <c r="AH123" s="8">
        <f t="shared" si="356"/>
        <v>950.75</v>
      </c>
      <c r="AI123" s="11">
        <f t="shared" si="357"/>
        <v>3.5807432655098066E-2</v>
      </c>
      <c r="AJ123" s="8">
        <f t="shared" si="358"/>
        <v>5154.25</v>
      </c>
      <c r="AK123" s="11">
        <f t="shared" si="359"/>
        <v>0.23063327106149251</v>
      </c>
      <c r="AL123" s="8">
        <f t="shared" si="360"/>
        <v>5361.25</v>
      </c>
      <c r="AM123" s="11">
        <f t="shared" si="361"/>
        <v>0.24213854231355503</v>
      </c>
    </row>
    <row r="124" spans="1:71" x14ac:dyDescent="0.2">
      <c r="A124" s="33" t="s">
        <v>55</v>
      </c>
      <c r="B124" s="34" t="s">
        <v>56</v>
      </c>
      <c r="C124" s="1">
        <v>4329.5</v>
      </c>
      <c r="D124" s="1">
        <v>2507</v>
      </c>
      <c r="E124" s="1">
        <v>2176.75</v>
      </c>
      <c r="F124" s="1">
        <v>3369.25</v>
      </c>
      <c r="G124" s="1">
        <v>3544.75</v>
      </c>
      <c r="H124" s="1">
        <v>4038.25</v>
      </c>
      <c r="I124" s="1">
        <v>4559.25</v>
      </c>
      <c r="J124" s="1">
        <v>5838.75</v>
      </c>
      <c r="K124" s="1">
        <v>8366</v>
      </c>
      <c r="L124" s="1">
        <v>13810</v>
      </c>
      <c r="M124" s="1">
        <v>16915.25</v>
      </c>
      <c r="N124" s="1">
        <v>16957.25</v>
      </c>
      <c r="O124" s="1">
        <v>16366.75</v>
      </c>
      <c r="P124" s="1">
        <v>16860.5</v>
      </c>
      <c r="Q124" s="1">
        <v>17931</v>
      </c>
      <c r="R124" s="1">
        <v>19121.75</v>
      </c>
      <c r="S124" s="1">
        <v>19090.75</v>
      </c>
      <c r="T124" s="1">
        <v>20080.75</v>
      </c>
      <c r="U124" s="1">
        <v>19842.25</v>
      </c>
      <c r="V124" s="1">
        <v>17120</v>
      </c>
      <c r="W124" s="1">
        <v>19777</v>
      </c>
      <c r="X124" s="1">
        <v>21243</v>
      </c>
      <c r="Y124" s="1">
        <v>22125.5</v>
      </c>
      <c r="Z124" s="1">
        <v>22025</v>
      </c>
      <c r="AA124" s="1">
        <v>16984.5</v>
      </c>
      <c r="AB124" s="1">
        <v>17999.5</v>
      </c>
      <c r="AC124" s="1">
        <v>18760</v>
      </c>
      <c r="AD124" s="14">
        <v>19018</v>
      </c>
      <c r="AE124" s="14">
        <v>18776.25</v>
      </c>
      <c r="AF124" s="14">
        <v>19927</v>
      </c>
      <c r="AG124" s="14">
        <v>20743</v>
      </c>
      <c r="AH124" s="9">
        <f t="shared" si="356"/>
        <v>816</v>
      </c>
      <c r="AI124" s="10">
        <f t="shared" si="357"/>
        <v>4.0949465549254778E-2</v>
      </c>
      <c r="AJ124" s="9">
        <f t="shared" si="358"/>
        <v>2743.5</v>
      </c>
      <c r="AK124" s="10">
        <f t="shared" si="359"/>
        <v>0.15242090058057167</v>
      </c>
      <c r="AL124" s="9">
        <f t="shared" si="360"/>
        <v>966</v>
      </c>
      <c r="AM124" s="10">
        <f t="shared" si="361"/>
        <v>4.8844617484957276E-2</v>
      </c>
    </row>
    <row r="125" spans="1:71" x14ac:dyDescent="0.2">
      <c r="A125" s="33" t="s">
        <v>57</v>
      </c>
      <c r="B125" s="34" t="s">
        <v>58</v>
      </c>
      <c r="C125" s="1">
        <v>153.75</v>
      </c>
      <c r="D125" s="1">
        <v>154.25</v>
      </c>
      <c r="E125" s="1">
        <v>189.25</v>
      </c>
      <c r="F125" s="1">
        <v>199.75</v>
      </c>
      <c r="G125" s="1">
        <v>199.25</v>
      </c>
      <c r="H125" s="1">
        <v>219</v>
      </c>
      <c r="I125" s="1">
        <v>234.25</v>
      </c>
      <c r="J125" s="1">
        <v>265.25</v>
      </c>
      <c r="K125" s="1">
        <v>274</v>
      </c>
      <c r="L125" s="1">
        <v>302.25</v>
      </c>
      <c r="M125" s="1">
        <v>271.75</v>
      </c>
      <c r="N125" s="1">
        <v>274.75</v>
      </c>
      <c r="O125" s="1">
        <v>327</v>
      </c>
      <c r="P125" s="1">
        <v>335</v>
      </c>
      <c r="Q125" s="1">
        <v>424</v>
      </c>
      <c r="R125" s="1">
        <v>499.75</v>
      </c>
      <c r="S125" s="1">
        <v>585</v>
      </c>
      <c r="T125" s="1">
        <v>653.5</v>
      </c>
      <c r="U125" s="1">
        <v>761.25</v>
      </c>
      <c r="V125" s="1">
        <v>954.5</v>
      </c>
      <c r="W125" s="1">
        <v>1083.25</v>
      </c>
      <c r="X125" s="1">
        <v>1176</v>
      </c>
      <c r="Y125" s="1">
        <v>1341</v>
      </c>
      <c r="Z125" s="1">
        <v>1418.25</v>
      </c>
      <c r="AA125" s="1">
        <v>1501.5</v>
      </c>
      <c r="AB125" s="1">
        <v>1712.5</v>
      </c>
      <c r="AC125" s="1">
        <v>1683.75</v>
      </c>
      <c r="AD125" s="14">
        <v>1746.25</v>
      </c>
      <c r="AE125" s="14">
        <v>2104.75</v>
      </c>
      <c r="AF125" s="14">
        <v>2024.75</v>
      </c>
      <c r="AG125" s="14">
        <v>1886.75</v>
      </c>
      <c r="AH125" s="9">
        <f t="shared" si="356"/>
        <v>-138</v>
      </c>
      <c r="AI125" s="10">
        <f t="shared" si="357"/>
        <v>-6.8156562538585014E-2</v>
      </c>
      <c r="AJ125" s="9">
        <f t="shared" si="358"/>
        <v>174.25</v>
      </c>
      <c r="AK125" s="10">
        <f t="shared" si="359"/>
        <v>0.10175182481751825</v>
      </c>
      <c r="AL125" s="9">
        <f t="shared" si="360"/>
        <v>803.5</v>
      </c>
      <c r="AM125" s="10">
        <f t="shared" si="361"/>
        <v>0.74174936533579505</v>
      </c>
    </row>
    <row r="126" spans="1:71" x14ac:dyDescent="0.2">
      <c r="A126" s="33" t="s">
        <v>59</v>
      </c>
      <c r="B126" s="34" t="s">
        <v>60</v>
      </c>
      <c r="C126" s="1">
        <v>236.25</v>
      </c>
      <c r="D126" s="1">
        <v>231.5</v>
      </c>
      <c r="E126" s="1">
        <v>208.5</v>
      </c>
      <c r="F126" s="1">
        <v>231.75</v>
      </c>
      <c r="G126" s="1">
        <v>242</v>
      </c>
      <c r="H126" s="1">
        <v>347</v>
      </c>
      <c r="I126" s="1">
        <v>631.25</v>
      </c>
      <c r="J126" s="1">
        <v>640.5</v>
      </c>
      <c r="K126" s="1">
        <v>778.5</v>
      </c>
      <c r="L126" s="1">
        <v>743.75</v>
      </c>
      <c r="M126" s="1">
        <v>850.5</v>
      </c>
      <c r="N126" s="1">
        <v>1084</v>
      </c>
      <c r="O126" s="1">
        <v>902.75</v>
      </c>
      <c r="P126" s="1">
        <v>792.75</v>
      </c>
      <c r="Q126" s="1">
        <v>693</v>
      </c>
      <c r="R126" s="1">
        <v>351</v>
      </c>
      <c r="S126" s="1">
        <v>355.75</v>
      </c>
      <c r="T126" s="1">
        <v>420.75</v>
      </c>
      <c r="U126" s="1">
        <v>416.5</v>
      </c>
      <c r="V126" s="1">
        <v>378.25</v>
      </c>
      <c r="W126" s="1">
        <v>297.75</v>
      </c>
      <c r="X126" s="1">
        <v>281.5</v>
      </c>
      <c r="Y126" s="1">
        <v>388</v>
      </c>
      <c r="Z126" s="1">
        <v>389.75</v>
      </c>
      <c r="AA126" s="1">
        <v>358.5</v>
      </c>
      <c r="AB126" s="1">
        <v>346.25</v>
      </c>
      <c r="AC126" s="1">
        <v>366.75</v>
      </c>
      <c r="AD126" s="14">
        <v>342.75</v>
      </c>
      <c r="AE126" s="14">
        <v>378</v>
      </c>
      <c r="AF126" s="14">
        <v>445.25</v>
      </c>
      <c r="AG126" s="14">
        <v>429</v>
      </c>
      <c r="AH126" s="9">
        <f t="shared" si="356"/>
        <v>-16.25</v>
      </c>
      <c r="AI126" s="10">
        <f t="shared" si="357"/>
        <v>-3.6496350364963501E-2</v>
      </c>
      <c r="AJ126" s="9">
        <f t="shared" si="358"/>
        <v>82.75</v>
      </c>
      <c r="AK126" s="10">
        <f t="shared" si="359"/>
        <v>0.23898916967509026</v>
      </c>
      <c r="AL126" s="9">
        <f t="shared" si="360"/>
        <v>131.25</v>
      </c>
      <c r="AM126" s="10">
        <f t="shared" si="361"/>
        <v>0.44080604534005036</v>
      </c>
      <c r="AP126" s="10"/>
    </row>
    <row r="127" spans="1:71" x14ac:dyDescent="0.2">
      <c r="A127" s="33" t="s">
        <v>61</v>
      </c>
      <c r="B127" s="34" t="s">
        <v>62</v>
      </c>
      <c r="C127" s="1"/>
      <c r="D127" s="1">
        <v>598</v>
      </c>
      <c r="E127" s="1">
        <v>560.25</v>
      </c>
      <c r="F127" s="1">
        <v>598.5</v>
      </c>
      <c r="G127" s="1"/>
      <c r="H127" s="1"/>
      <c r="I127" s="1">
        <v>710</v>
      </c>
      <c r="J127" s="1">
        <v>655.5</v>
      </c>
      <c r="K127" s="1">
        <v>710.75</v>
      </c>
      <c r="L127" s="1">
        <v>921.75</v>
      </c>
      <c r="M127" s="1">
        <v>1419</v>
      </c>
      <c r="N127" s="1">
        <v>922.25</v>
      </c>
      <c r="O127" s="1">
        <v>729.5</v>
      </c>
      <c r="P127" s="1">
        <v>770</v>
      </c>
      <c r="Q127" s="1">
        <v>630.75</v>
      </c>
      <c r="R127" s="1">
        <v>472</v>
      </c>
      <c r="S127" s="1">
        <v>650.75</v>
      </c>
      <c r="T127" s="1">
        <v>801.75</v>
      </c>
      <c r="U127" s="1">
        <v>844.25</v>
      </c>
      <c r="V127" s="1">
        <v>879.75</v>
      </c>
      <c r="W127" s="1">
        <v>983.25</v>
      </c>
      <c r="X127" s="1">
        <v>1311.25</v>
      </c>
      <c r="Y127" s="1">
        <v>1708.25</v>
      </c>
      <c r="Z127" s="1">
        <v>1796.75</v>
      </c>
      <c r="AA127" s="1">
        <v>2056</v>
      </c>
      <c r="AB127" s="1">
        <v>2290</v>
      </c>
      <c r="AC127" s="1">
        <v>2673.75</v>
      </c>
      <c r="AD127" s="14">
        <v>2951.75</v>
      </c>
      <c r="AE127" s="14">
        <v>3263</v>
      </c>
      <c r="AF127" s="14">
        <v>4154.75</v>
      </c>
      <c r="AG127" s="14">
        <v>4443.75</v>
      </c>
      <c r="AH127" s="9">
        <f t="shared" si="356"/>
        <v>289</v>
      </c>
      <c r="AI127" s="10">
        <f t="shared" si="357"/>
        <v>6.9558938564293876E-2</v>
      </c>
      <c r="AJ127" s="9">
        <f t="shared" si="358"/>
        <v>2153.75</v>
      </c>
      <c r="AK127" s="10">
        <f t="shared" si="359"/>
        <v>0.94050218340611358</v>
      </c>
      <c r="AL127" s="9">
        <f t="shared" si="360"/>
        <v>3460.5</v>
      </c>
      <c r="AM127" s="10">
        <f t="shared" si="361"/>
        <v>3.5194508009153318</v>
      </c>
    </row>
    <row r="128" spans="1:71" x14ac:dyDescent="0.2">
      <c r="A128" s="33"/>
      <c r="B128" s="26" t="s">
        <v>88</v>
      </c>
      <c r="C128" s="7">
        <f t="shared" ref="C128:AG128" si="364">SUM(C129:C136)</f>
        <v>7834.5</v>
      </c>
      <c r="D128" s="7">
        <f t="shared" si="364"/>
        <v>9282</v>
      </c>
      <c r="E128" s="7">
        <f t="shared" si="364"/>
        <v>9812.5</v>
      </c>
      <c r="F128" s="7">
        <f t="shared" si="364"/>
        <v>10842</v>
      </c>
      <c r="G128" s="7">
        <f t="shared" si="364"/>
        <v>11047.25</v>
      </c>
      <c r="H128" s="7">
        <f t="shared" si="364"/>
        <v>12774.25</v>
      </c>
      <c r="I128" s="7">
        <f t="shared" si="364"/>
        <v>14787.666666666666</v>
      </c>
      <c r="J128" s="7">
        <f t="shared" si="364"/>
        <v>17666.75</v>
      </c>
      <c r="K128" s="7">
        <f t="shared" si="364"/>
        <v>20821.75</v>
      </c>
      <c r="L128" s="7">
        <f t="shared" si="364"/>
        <v>25067.5</v>
      </c>
      <c r="M128" s="7">
        <f t="shared" si="364"/>
        <v>31634.5</v>
      </c>
      <c r="N128" s="7">
        <f t="shared" si="364"/>
        <v>29437.75</v>
      </c>
      <c r="O128" s="7">
        <f t="shared" si="364"/>
        <v>27501.75</v>
      </c>
      <c r="P128" s="7">
        <f t="shared" si="364"/>
        <v>25140.5</v>
      </c>
      <c r="Q128" s="7">
        <f t="shared" si="364"/>
        <v>24847</v>
      </c>
      <c r="R128" s="7">
        <f t="shared" si="364"/>
        <v>26038</v>
      </c>
      <c r="S128" s="7">
        <f t="shared" si="364"/>
        <v>27088.5</v>
      </c>
      <c r="T128" s="7">
        <f t="shared" si="364"/>
        <v>29167</v>
      </c>
      <c r="U128" s="7">
        <f t="shared" si="364"/>
        <v>29134.75</v>
      </c>
      <c r="V128" s="7">
        <f t="shared" si="364"/>
        <v>27843</v>
      </c>
      <c r="W128" s="7">
        <f t="shared" si="364"/>
        <v>27446.5</v>
      </c>
      <c r="X128" s="7">
        <f t="shared" si="364"/>
        <v>31185.5</v>
      </c>
      <c r="Y128" s="7">
        <f t="shared" si="364"/>
        <v>34862.5</v>
      </c>
      <c r="Z128" s="7">
        <f t="shared" si="364"/>
        <v>40264</v>
      </c>
      <c r="AA128" s="7">
        <f t="shared" si="364"/>
        <v>45712.5</v>
      </c>
      <c r="AB128" s="7">
        <f t="shared" si="364"/>
        <v>51233.5</v>
      </c>
      <c r="AC128" s="7">
        <f t="shared" si="364"/>
        <v>54401.5</v>
      </c>
      <c r="AD128" s="7">
        <f t="shared" si="364"/>
        <v>58839.75</v>
      </c>
      <c r="AE128" s="7">
        <f t="shared" si="364"/>
        <v>64458.75</v>
      </c>
      <c r="AF128" s="7">
        <f t="shared" si="364"/>
        <v>69768</v>
      </c>
      <c r="AG128" s="7">
        <f t="shared" si="364"/>
        <v>73407.75</v>
      </c>
      <c r="AH128" s="8">
        <f t="shared" si="356"/>
        <v>3639.75</v>
      </c>
      <c r="AI128" s="11">
        <f t="shared" si="357"/>
        <v>5.2169332645338837E-2</v>
      </c>
      <c r="AJ128" s="8">
        <f t="shared" si="358"/>
        <v>22174.25</v>
      </c>
      <c r="AK128" s="11">
        <f t="shared" si="359"/>
        <v>0.43280763562903179</v>
      </c>
      <c r="AL128" s="8">
        <f t="shared" si="360"/>
        <v>45961.25</v>
      </c>
      <c r="AM128" s="11">
        <f t="shared" si="361"/>
        <v>1.6745759932960487</v>
      </c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</row>
    <row r="129" spans="1:39" x14ac:dyDescent="0.2">
      <c r="A129" s="33" t="s">
        <v>87</v>
      </c>
      <c r="B129" s="34" t="s">
        <v>86</v>
      </c>
      <c r="C129" s="1">
        <v>1389.25</v>
      </c>
      <c r="D129" s="1">
        <v>2105</v>
      </c>
      <c r="E129" s="1">
        <v>2196.5</v>
      </c>
      <c r="F129" s="1">
        <v>2358.5</v>
      </c>
      <c r="G129" s="1">
        <v>2437.75</v>
      </c>
      <c r="H129" s="1">
        <v>2881</v>
      </c>
      <c r="I129" s="1">
        <v>3193</v>
      </c>
      <c r="J129" s="1">
        <v>3610.75</v>
      </c>
      <c r="K129" s="1">
        <v>4272</v>
      </c>
      <c r="L129" s="1">
        <v>4785.5</v>
      </c>
      <c r="M129" s="1">
        <v>5882.5</v>
      </c>
      <c r="N129" s="1">
        <v>5489.5</v>
      </c>
      <c r="O129" s="1">
        <v>6079.75</v>
      </c>
      <c r="P129" s="1">
        <v>5339</v>
      </c>
      <c r="Q129" s="1">
        <v>5267</v>
      </c>
      <c r="R129" s="1">
        <v>5411.5</v>
      </c>
      <c r="S129" s="1">
        <v>5267</v>
      </c>
      <c r="T129" s="1">
        <v>5544.5</v>
      </c>
      <c r="U129" s="1">
        <v>5314.75</v>
      </c>
      <c r="V129" s="1">
        <v>4955.5</v>
      </c>
      <c r="W129" s="1">
        <v>4735</v>
      </c>
      <c r="X129" s="1">
        <v>4520.25</v>
      </c>
      <c r="Y129" s="1">
        <v>5360</v>
      </c>
      <c r="Z129" s="1">
        <v>5267.75</v>
      </c>
      <c r="AA129" s="1">
        <v>5389.25</v>
      </c>
      <c r="AB129" s="1">
        <v>4733.75</v>
      </c>
      <c r="AC129" s="1">
        <v>5112.5</v>
      </c>
      <c r="AD129" s="1">
        <v>5690.5</v>
      </c>
      <c r="AE129" s="1">
        <v>5986.5</v>
      </c>
      <c r="AF129" s="1">
        <v>6229.75</v>
      </c>
      <c r="AG129" s="14">
        <v>7703</v>
      </c>
      <c r="AH129" s="9">
        <f t="shared" si="356"/>
        <v>1473.25</v>
      </c>
      <c r="AI129" s="10">
        <f t="shared" si="357"/>
        <v>0.23648621533769412</v>
      </c>
      <c r="AJ129" s="9">
        <f t="shared" si="358"/>
        <v>2969.25</v>
      </c>
      <c r="AK129" s="10">
        <f t="shared" si="359"/>
        <v>0.62725112226036439</v>
      </c>
      <c r="AL129" s="9">
        <f t="shared" si="360"/>
        <v>2968</v>
      </c>
      <c r="AM129" s="10">
        <f t="shared" si="361"/>
        <v>0.62682154171066529</v>
      </c>
    </row>
    <row r="130" spans="1:39" x14ac:dyDescent="0.2">
      <c r="A130" s="33" t="s">
        <v>89</v>
      </c>
      <c r="B130" s="34" t="s">
        <v>90</v>
      </c>
      <c r="C130" s="14">
        <v>209.5</v>
      </c>
      <c r="D130" s="14">
        <v>388.5</v>
      </c>
      <c r="E130" s="14">
        <v>459.25</v>
      </c>
      <c r="F130" s="14">
        <v>526.5</v>
      </c>
      <c r="G130" s="14">
        <v>626.75</v>
      </c>
      <c r="H130" s="14">
        <v>685.5</v>
      </c>
      <c r="I130" s="14">
        <v>687.75</v>
      </c>
      <c r="J130" s="14">
        <v>718.5</v>
      </c>
      <c r="K130" s="14">
        <v>740.25</v>
      </c>
      <c r="L130" s="14">
        <v>793.75</v>
      </c>
      <c r="M130" s="14">
        <v>831.75</v>
      </c>
      <c r="N130" s="14">
        <v>829.25</v>
      </c>
      <c r="O130" s="14">
        <v>761.75</v>
      </c>
      <c r="P130" s="14">
        <v>673</v>
      </c>
      <c r="Q130" s="14">
        <v>711.75</v>
      </c>
      <c r="R130" s="14">
        <v>781.25</v>
      </c>
      <c r="S130" s="14">
        <v>943</v>
      </c>
      <c r="T130" s="14">
        <v>1094.75</v>
      </c>
      <c r="U130" s="14">
        <v>1143.25</v>
      </c>
      <c r="V130" s="14">
        <v>969.5</v>
      </c>
      <c r="W130" s="14">
        <v>1022.25</v>
      </c>
      <c r="X130" s="14">
        <v>1178.5</v>
      </c>
      <c r="Y130" s="14">
        <v>1114</v>
      </c>
      <c r="Z130" s="14">
        <v>1845</v>
      </c>
      <c r="AA130" s="14">
        <v>1942.25</v>
      </c>
      <c r="AB130" s="14">
        <v>2058.5</v>
      </c>
      <c r="AC130" s="14">
        <v>2075.25</v>
      </c>
      <c r="AD130" s="14">
        <v>1912.25</v>
      </c>
      <c r="AE130" s="14">
        <v>1930.5</v>
      </c>
      <c r="AF130" s="14">
        <v>2102.5</v>
      </c>
      <c r="AG130" s="14">
        <v>1917.25</v>
      </c>
      <c r="AH130" s="9">
        <f t="shared" si="356"/>
        <v>-185.25</v>
      </c>
      <c r="AI130" s="10">
        <f t="shared" si="357"/>
        <v>-8.8109393579072534E-2</v>
      </c>
      <c r="AJ130" s="9">
        <f t="shared" si="358"/>
        <v>-141.25</v>
      </c>
      <c r="AK130" s="10">
        <f t="shared" si="359"/>
        <v>-6.8617925674034491E-2</v>
      </c>
      <c r="AL130" s="9">
        <f t="shared" si="360"/>
        <v>895</v>
      </c>
      <c r="AM130" s="10">
        <f t="shared" si="361"/>
        <v>0.87551968696502813</v>
      </c>
    </row>
    <row r="131" spans="1:39" x14ac:dyDescent="0.2">
      <c r="A131" s="33" t="s">
        <v>85</v>
      </c>
      <c r="B131" s="34" t="s">
        <v>84</v>
      </c>
      <c r="C131" s="1"/>
      <c r="D131" s="1">
        <v>13</v>
      </c>
      <c r="E131" s="1">
        <v>9.5</v>
      </c>
      <c r="F131" s="1"/>
      <c r="G131" s="1"/>
      <c r="H131" s="1"/>
      <c r="I131" s="1">
        <v>48.666666666666664</v>
      </c>
      <c r="J131" s="1">
        <v>21.25</v>
      </c>
      <c r="K131" s="1">
        <v>33.75</v>
      </c>
      <c r="L131" s="1">
        <v>99.25</v>
      </c>
      <c r="M131" s="1">
        <v>323</v>
      </c>
      <c r="N131" s="1">
        <v>269.5</v>
      </c>
      <c r="O131" s="1">
        <v>214</v>
      </c>
      <c r="P131" s="1">
        <v>199.75</v>
      </c>
      <c r="Q131" s="1">
        <v>201.75</v>
      </c>
      <c r="R131" s="1">
        <v>138.75</v>
      </c>
      <c r="S131" s="1">
        <v>162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H131" s="9"/>
      <c r="AI131" s="10"/>
      <c r="AJ131" s="9"/>
      <c r="AK131" s="10"/>
      <c r="AL131" s="9"/>
      <c r="AM131" s="10"/>
    </row>
    <row r="132" spans="1:39" x14ac:dyDescent="0.2">
      <c r="A132" s="33" t="s">
        <v>83</v>
      </c>
      <c r="B132" s="34" t="s">
        <v>82</v>
      </c>
      <c r="C132" s="1">
        <v>4046</v>
      </c>
      <c r="D132" s="1">
        <v>4505.25</v>
      </c>
      <c r="E132" s="1">
        <v>4418</v>
      </c>
      <c r="F132" s="1">
        <v>4672.25</v>
      </c>
      <c r="G132" s="1">
        <v>4046</v>
      </c>
      <c r="H132" s="1">
        <v>4335.5</v>
      </c>
      <c r="I132" s="1">
        <v>4684.5</v>
      </c>
      <c r="J132" s="1">
        <v>5380</v>
      </c>
      <c r="K132" s="1">
        <v>5875.25</v>
      </c>
      <c r="L132" s="1">
        <v>6428.5</v>
      </c>
      <c r="M132" s="1">
        <v>7559.5</v>
      </c>
      <c r="N132" s="1">
        <v>6924</v>
      </c>
      <c r="O132" s="1">
        <v>6253.75</v>
      </c>
      <c r="P132" s="1">
        <v>5600.5</v>
      </c>
      <c r="Q132" s="1">
        <v>4926.25</v>
      </c>
      <c r="R132" s="1">
        <v>5235</v>
      </c>
      <c r="S132" s="1">
        <v>5413.25</v>
      </c>
      <c r="T132" s="1">
        <v>6398</v>
      </c>
      <c r="U132" s="1">
        <v>5832.75</v>
      </c>
      <c r="V132" s="1">
        <v>5446</v>
      </c>
      <c r="W132" s="1">
        <v>5171.25</v>
      </c>
      <c r="X132" s="1">
        <v>6735.5</v>
      </c>
      <c r="Y132" s="1">
        <v>6810.75</v>
      </c>
      <c r="Z132" s="1">
        <v>7267</v>
      </c>
      <c r="AA132" s="1">
        <v>7458.75</v>
      </c>
      <c r="AB132" s="1">
        <v>7516</v>
      </c>
      <c r="AC132" s="1">
        <v>7953.75</v>
      </c>
      <c r="AD132" s="14">
        <v>8282.25</v>
      </c>
      <c r="AE132" s="14">
        <v>8193.25</v>
      </c>
      <c r="AF132" s="14">
        <v>8330</v>
      </c>
      <c r="AG132" s="14">
        <v>8763</v>
      </c>
      <c r="AH132" s="9">
        <f t="shared" si="356"/>
        <v>433</v>
      </c>
      <c r="AI132" s="10">
        <f t="shared" si="357"/>
        <v>5.1980792316926767E-2</v>
      </c>
      <c r="AJ132" s="9">
        <f t="shared" si="358"/>
        <v>1247</v>
      </c>
      <c r="AK132" s="10">
        <f t="shared" si="359"/>
        <v>0.16591271953166578</v>
      </c>
      <c r="AL132" s="9">
        <f t="shared" si="360"/>
        <v>3591.75</v>
      </c>
      <c r="AM132" s="10">
        <f t="shared" si="361"/>
        <v>0.69456127628716458</v>
      </c>
    </row>
    <row r="133" spans="1:39" x14ac:dyDescent="0.2">
      <c r="A133" s="33" t="s">
        <v>81</v>
      </c>
      <c r="B133" s="34" t="s">
        <v>80</v>
      </c>
      <c r="C133" s="1">
        <v>908.25</v>
      </c>
      <c r="D133" s="1">
        <v>1011.25</v>
      </c>
      <c r="E133" s="1">
        <v>950.25</v>
      </c>
      <c r="F133" s="1">
        <v>952.75</v>
      </c>
      <c r="G133" s="1">
        <v>1138.25</v>
      </c>
      <c r="H133" s="1">
        <v>1433</v>
      </c>
      <c r="I133" s="1">
        <v>1634.25</v>
      </c>
      <c r="J133" s="1">
        <v>2026</v>
      </c>
      <c r="K133" s="1">
        <v>2228</v>
      </c>
      <c r="L133" s="1">
        <v>2707.5</v>
      </c>
      <c r="M133" s="1">
        <v>3611.75</v>
      </c>
      <c r="N133" s="1">
        <v>3351.5</v>
      </c>
      <c r="O133" s="1">
        <v>3521.5</v>
      </c>
      <c r="P133" s="1">
        <v>3283.25</v>
      </c>
      <c r="Q133" s="1">
        <v>3192</v>
      </c>
      <c r="R133" s="1">
        <v>3413</v>
      </c>
      <c r="S133" s="1">
        <v>3164.25</v>
      </c>
      <c r="T133" s="1">
        <v>1564.25</v>
      </c>
      <c r="U133" s="1">
        <v>1325.75</v>
      </c>
      <c r="V133" s="1">
        <v>1378.5</v>
      </c>
      <c r="W133" s="1">
        <v>1609.25</v>
      </c>
      <c r="X133" s="1">
        <v>1857.25</v>
      </c>
      <c r="Y133" s="1">
        <v>2157.25</v>
      </c>
      <c r="Z133" s="1">
        <v>2563.75</v>
      </c>
      <c r="AA133" s="1">
        <v>3044</v>
      </c>
      <c r="AB133" s="1">
        <v>4224</v>
      </c>
      <c r="AC133" s="1">
        <v>4569.5</v>
      </c>
      <c r="AD133" s="14">
        <v>5407</v>
      </c>
      <c r="AE133" s="14">
        <v>5983.75</v>
      </c>
      <c r="AF133" s="14">
        <v>7360</v>
      </c>
      <c r="AG133" s="14">
        <v>8187.75</v>
      </c>
      <c r="AH133" s="9">
        <f t="shared" si="356"/>
        <v>827.75</v>
      </c>
      <c r="AI133" s="10">
        <f t="shared" si="357"/>
        <v>0.11246603260869566</v>
      </c>
      <c r="AJ133" s="9">
        <f t="shared" si="358"/>
        <v>3963.75</v>
      </c>
      <c r="AK133" s="10">
        <f t="shared" si="359"/>
        <v>0.93838778409090906</v>
      </c>
      <c r="AL133" s="9">
        <f t="shared" si="360"/>
        <v>6578.5</v>
      </c>
      <c r="AM133" s="10">
        <f t="shared" si="361"/>
        <v>4.0879291595463725</v>
      </c>
    </row>
    <row r="134" spans="1:39" x14ac:dyDescent="0.2">
      <c r="A134" s="33" t="s">
        <v>79</v>
      </c>
      <c r="B134" s="34" t="s">
        <v>78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>
        <v>431</v>
      </c>
      <c r="U134" s="1">
        <v>530.25</v>
      </c>
      <c r="V134" s="1">
        <v>715.25</v>
      </c>
      <c r="W134" s="1">
        <v>864.75</v>
      </c>
      <c r="X134" s="1">
        <v>995.25</v>
      </c>
      <c r="Y134" s="1">
        <v>1274.25</v>
      </c>
      <c r="Z134" s="1">
        <v>1435.5</v>
      </c>
      <c r="AA134" s="1">
        <v>1559.25</v>
      </c>
      <c r="AB134" s="1">
        <v>1882.5</v>
      </c>
      <c r="AC134" s="1">
        <v>1938.75</v>
      </c>
      <c r="AD134" s="14">
        <v>1724.5</v>
      </c>
      <c r="AE134" s="14">
        <v>2889.25</v>
      </c>
      <c r="AF134" s="14">
        <v>5134.25</v>
      </c>
      <c r="AG134" s="14">
        <v>5444.25</v>
      </c>
      <c r="AH134" s="9">
        <f t="shared" si="356"/>
        <v>310</v>
      </c>
      <c r="AI134" s="10">
        <f t="shared" si="357"/>
        <v>6.0378828455957538E-2</v>
      </c>
      <c r="AJ134" s="9">
        <f t="shared" si="358"/>
        <v>3561.75</v>
      </c>
      <c r="AK134" s="10">
        <f t="shared" si="359"/>
        <v>1.8920318725099601</v>
      </c>
      <c r="AL134" s="9">
        <f t="shared" si="360"/>
        <v>4579.5</v>
      </c>
      <c r="AM134" s="10">
        <f t="shared" si="361"/>
        <v>5.295750216825672</v>
      </c>
    </row>
    <row r="135" spans="1:39" x14ac:dyDescent="0.2">
      <c r="A135" s="33" t="s">
        <v>77</v>
      </c>
      <c r="B135" s="34" t="s">
        <v>76</v>
      </c>
      <c r="C135" s="1">
        <v>1219.25</v>
      </c>
      <c r="D135" s="1">
        <v>1181.5</v>
      </c>
      <c r="E135" s="1">
        <v>1685.5</v>
      </c>
      <c r="F135" s="1">
        <v>2218.25</v>
      </c>
      <c r="G135" s="1">
        <v>2662.5</v>
      </c>
      <c r="H135" s="1">
        <v>3295</v>
      </c>
      <c r="I135" s="1">
        <v>4347.5</v>
      </c>
      <c r="J135" s="1">
        <v>5697.25</v>
      </c>
      <c r="K135" s="1">
        <v>7393.25</v>
      </c>
      <c r="L135" s="1">
        <v>9730</v>
      </c>
      <c r="M135" s="1">
        <v>12818.75</v>
      </c>
      <c r="N135" s="1">
        <v>12022</v>
      </c>
      <c r="O135" s="1">
        <v>10206.75</v>
      </c>
      <c r="P135" s="1">
        <v>9798</v>
      </c>
      <c r="Q135" s="1">
        <v>10317.75</v>
      </c>
      <c r="R135" s="1">
        <v>10886.5</v>
      </c>
      <c r="S135" s="1">
        <v>11947.75</v>
      </c>
      <c r="T135" s="1">
        <v>13964</v>
      </c>
      <c r="U135" s="1">
        <v>14794.75</v>
      </c>
      <c r="V135" s="1">
        <v>14203.75</v>
      </c>
      <c r="W135" s="1">
        <v>13868.5</v>
      </c>
      <c r="X135" s="1">
        <v>15666.25</v>
      </c>
      <c r="Y135" s="1">
        <v>17908.75</v>
      </c>
      <c r="Z135" s="1">
        <v>21675.75</v>
      </c>
      <c r="AA135" s="1">
        <v>26088.5</v>
      </c>
      <c r="AB135" s="1">
        <v>30599</v>
      </c>
      <c r="AC135" s="1">
        <v>32527.25</v>
      </c>
      <c r="AD135" s="14">
        <v>35569</v>
      </c>
      <c r="AE135" s="14">
        <v>39204.25</v>
      </c>
      <c r="AF135" s="14">
        <v>40265.75</v>
      </c>
      <c r="AG135" s="14">
        <v>40926.25</v>
      </c>
      <c r="AH135" s="9">
        <f t="shared" si="356"/>
        <v>660.5</v>
      </c>
      <c r="AI135" s="10">
        <f t="shared" si="357"/>
        <v>1.6403519119847512E-2</v>
      </c>
      <c r="AJ135" s="9">
        <f t="shared" si="358"/>
        <v>10327.25</v>
      </c>
      <c r="AK135" s="10">
        <f t="shared" si="359"/>
        <v>0.33750285957057419</v>
      </c>
      <c r="AL135" s="9">
        <f t="shared" si="360"/>
        <v>27057.75</v>
      </c>
      <c r="AM135" s="10">
        <f t="shared" si="361"/>
        <v>1.9510221004434509</v>
      </c>
    </row>
    <row r="136" spans="1:39" x14ac:dyDescent="0.2">
      <c r="A136" s="33" t="s">
        <v>75</v>
      </c>
      <c r="B136" s="34" t="s">
        <v>74</v>
      </c>
      <c r="C136" s="1">
        <v>62.25</v>
      </c>
      <c r="D136" s="1">
        <v>77.5</v>
      </c>
      <c r="E136" s="1">
        <v>93.5</v>
      </c>
      <c r="F136" s="1">
        <v>113.75</v>
      </c>
      <c r="G136" s="1">
        <v>136</v>
      </c>
      <c r="H136" s="1">
        <v>144.25</v>
      </c>
      <c r="I136" s="1">
        <v>192</v>
      </c>
      <c r="J136" s="1">
        <v>213</v>
      </c>
      <c r="K136" s="1">
        <v>279.25</v>
      </c>
      <c r="L136" s="1">
        <v>523</v>
      </c>
      <c r="M136" s="1">
        <v>607.25</v>
      </c>
      <c r="N136" s="1">
        <v>552</v>
      </c>
      <c r="O136" s="1">
        <v>464.25</v>
      </c>
      <c r="P136" s="1">
        <v>247</v>
      </c>
      <c r="Q136" s="1">
        <v>230.5</v>
      </c>
      <c r="R136" s="1">
        <v>172</v>
      </c>
      <c r="S136" s="1">
        <v>191.25</v>
      </c>
      <c r="T136" s="1">
        <v>170.5</v>
      </c>
      <c r="U136" s="1">
        <v>193.25</v>
      </c>
      <c r="V136" s="1">
        <v>174.5</v>
      </c>
      <c r="W136" s="1">
        <v>175.5</v>
      </c>
      <c r="X136" s="1">
        <v>232.5</v>
      </c>
      <c r="Y136" s="1">
        <v>237.5</v>
      </c>
      <c r="Z136" s="1">
        <v>209.25</v>
      </c>
      <c r="AA136" s="1">
        <v>230.5</v>
      </c>
      <c r="AB136" s="1">
        <v>219.75</v>
      </c>
      <c r="AC136" s="1">
        <v>224.5</v>
      </c>
      <c r="AD136" s="14">
        <v>254.25</v>
      </c>
      <c r="AE136" s="14">
        <v>271.25</v>
      </c>
      <c r="AF136" s="14">
        <v>345.75</v>
      </c>
      <c r="AG136" s="14">
        <v>466.25</v>
      </c>
      <c r="AH136" s="9">
        <f t="shared" si="356"/>
        <v>120.5</v>
      </c>
      <c r="AI136" s="10">
        <f t="shared" si="357"/>
        <v>0.34851771511207519</v>
      </c>
      <c r="AJ136" s="9">
        <f t="shared" si="358"/>
        <v>246.5</v>
      </c>
      <c r="AK136" s="10">
        <f t="shared" si="359"/>
        <v>1.1217292377701935</v>
      </c>
      <c r="AL136" s="9">
        <f t="shared" si="360"/>
        <v>290.75</v>
      </c>
      <c r="AM136" s="10">
        <f t="shared" si="361"/>
        <v>1.6566951566951567</v>
      </c>
    </row>
    <row r="137" spans="1:39" x14ac:dyDescent="0.2">
      <c r="A137" s="33"/>
      <c r="B137" s="26" t="s">
        <v>73</v>
      </c>
      <c r="C137" s="7">
        <f>SUM(C138:C144)</f>
        <v>11489.5</v>
      </c>
      <c r="D137" s="7">
        <f t="shared" ref="D137:AH137" si="365">SUM(D138:D144)</f>
        <v>11845.5</v>
      </c>
      <c r="E137" s="7">
        <f t="shared" si="365"/>
        <v>12271.25</v>
      </c>
      <c r="F137" s="7">
        <f t="shared" si="365"/>
        <v>12527.5</v>
      </c>
      <c r="G137" s="7">
        <f t="shared" si="365"/>
        <v>12601</v>
      </c>
      <c r="H137" s="7">
        <f t="shared" si="365"/>
        <v>12894.75</v>
      </c>
      <c r="I137" s="7">
        <f t="shared" si="365"/>
        <v>12845.5</v>
      </c>
      <c r="J137" s="7">
        <f t="shared" si="365"/>
        <v>13679.75</v>
      </c>
      <c r="K137" s="7">
        <f t="shared" si="365"/>
        <v>14163.75</v>
      </c>
      <c r="L137" s="7">
        <f t="shared" si="365"/>
        <v>15262.75</v>
      </c>
      <c r="M137" s="7">
        <f t="shared" si="365"/>
        <v>16441</v>
      </c>
      <c r="N137" s="7">
        <f t="shared" si="365"/>
        <v>17533.25</v>
      </c>
      <c r="O137" s="7">
        <f t="shared" si="365"/>
        <v>16758.5</v>
      </c>
      <c r="P137" s="7">
        <f t="shared" si="365"/>
        <v>17204.25</v>
      </c>
      <c r="Q137" s="7">
        <f t="shared" si="365"/>
        <v>17302.75</v>
      </c>
      <c r="R137" s="7">
        <f t="shared" si="365"/>
        <v>18819.416666666668</v>
      </c>
      <c r="S137" s="7">
        <f t="shared" si="365"/>
        <v>19587.5</v>
      </c>
      <c r="T137" s="7">
        <f t="shared" si="365"/>
        <v>21948.25</v>
      </c>
      <c r="U137" s="7">
        <f t="shared" si="365"/>
        <v>22774.166666666668</v>
      </c>
      <c r="V137" s="7">
        <f t="shared" si="365"/>
        <v>22905.25</v>
      </c>
      <c r="W137" s="7">
        <f t="shared" si="365"/>
        <v>23201.75</v>
      </c>
      <c r="X137" s="7">
        <f t="shared" si="365"/>
        <v>23537.5</v>
      </c>
      <c r="Y137" s="7">
        <f t="shared" si="365"/>
        <v>23183.75</v>
      </c>
      <c r="Z137" s="7">
        <f t="shared" si="365"/>
        <v>23651.5</v>
      </c>
      <c r="AA137" s="7">
        <f t="shared" si="365"/>
        <v>24141.5</v>
      </c>
      <c r="AB137" s="7">
        <f t="shared" si="365"/>
        <v>24920.75</v>
      </c>
      <c r="AC137" s="7">
        <f t="shared" si="365"/>
        <v>24945.75</v>
      </c>
      <c r="AD137" s="7">
        <f t="shared" si="365"/>
        <v>24601.25</v>
      </c>
      <c r="AE137" s="7">
        <f t="shared" si="365"/>
        <v>25932.75</v>
      </c>
      <c r="AF137" s="7">
        <f t="shared" si="365"/>
        <v>28875.75</v>
      </c>
      <c r="AG137" s="7">
        <f t="shared" si="365"/>
        <v>30060.75</v>
      </c>
      <c r="AH137" s="7">
        <f t="shared" si="365"/>
        <v>1185</v>
      </c>
      <c r="AI137" s="11">
        <f t="shared" si="357"/>
        <v>4.103789511960728E-2</v>
      </c>
      <c r="AJ137" s="8">
        <f t="shared" si="358"/>
        <v>5140</v>
      </c>
      <c r="AK137" s="11">
        <f t="shared" si="359"/>
        <v>0.20625382462405825</v>
      </c>
      <c r="AL137" s="8">
        <f t="shared" si="360"/>
        <v>6859</v>
      </c>
      <c r="AM137" s="11">
        <f t="shared" si="361"/>
        <v>0.29562425248095509</v>
      </c>
    </row>
    <row r="138" spans="1:39" x14ac:dyDescent="0.2">
      <c r="A138" s="33" t="s">
        <v>72</v>
      </c>
      <c r="B138" s="34" t="s">
        <v>71</v>
      </c>
      <c r="C138" s="1">
        <v>4767.25</v>
      </c>
      <c r="D138" s="1">
        <v>5977</v>
      </c>
      <c r="E138" s="1">
        <v>6058</v>
      </c>
      <c r="F138" s="1">
        <v>6239.5</v>
      </c>
      <c r="G138" s="1">
        <v>6442.75</v>
      </c>
      <c r="H138" s="1">
        <v>6723.5</v>
      </c>
      <c r="I138" s="1">
        <v>7028.25</v>
      </c>
      <c r="J138" s="1">
        <v>7695.25</v>
      </c>
      <c r="K138" s="1">
        <v>8091</v>
      </c>
      <c r="L138" s="1">
        <v>8777</v>
      </c>
      <c r="M138" s="1">
        <v>9380</v>
      </c>
      <c r="N138" s="1">
        <v>10258</v>
      </c>
      <c r="O138" s="1">
        <v>9560</v>
      </c>
      <c r="P138" s="1">
        <v>9739.75</v>
      </c>
      <c r="Q138" s="1">
        <v>9882.25</v>
      </c>
      <c r="R138" s="1">
        <v>10719</v>
      </c>
      <c r="S138" s="1">
        <v>11618</v>
      </c>
      <c r="T138" s="1">
        <v>12401.5</v>
      </c>
      <c r="U138" s="1">
        <v>12480</v>
      </c>
      <c r="V138" s="1">
        <v>13466</v>
      </c>
      <c r="W138" s="1">
        <v>13601.75</v>
      </c>
      <c r="X138" s="1">
        <v>14003.25</v>
      </c>
      <c r="Y138" s="1">
        <v>14009.5</v>
      </c>
      <c r="Z138" s="1">
        <v>13822.25</v>
      </c>
      <c r="AA138" s="1">
        <v>13922.5</v>
      </c>
      <c r="AB138" s="1">
        <v>14460</v>
      </c>
      <c r="AC138" s="1">
        <v>14170.5</v>
      </c>
      <c r="AD138" s="14">
        <v>14848.5</v>
      </c>
      <c r="AE138" s="14">
        <v>15419.75</v>
      </c>
      <c r="AF138" s="14">
        <v>16655.75</v>
      </c>
      <c r="AG138" s="14">
        <v>17555.5</v>
      </c>
      <c r="AH138" s="9">
        <f t="shared" si="356"/>
        <v>899.75</v>
      </c>
      <c r="AI138" s="10">
        <f t="shared" si="357"/>
        <v>5.4020383351094964E-2</v>
      </c>
      <c r="AJ138" s="9">
        <f t="shared" si="358"/>
        <v>3095.5</v>
      </c>
      <c r="AK138" s="10">
        <f t="shared" si="359"/>
        <v>0.21407330567081603</v>
      </c>
      <c r="AL138" s="9">
        <f t="shared" si="360"/>
        <v>3953.75</v>
      </c>
      <c r="AM138" s="10">
        <f t="shared" si="361"/>
        <v>0.2906795081515246</v>
      </c>
    </row>
    <row r="139" spans="1:39" x14ac:dyDescent="0.2">
      <c r="A139" s="33" t="s">
        <v>70</v>
      </c>
      <c r="B139" s="34" t="s">
        <v>69</v>
      </c>
      <c r="C139" s="1">
        <v>126.25</v>
      </c>
      <c r="D139" s="1">
        <v>153</v>
      </c>
      <c r="E139" s="1">
        <v>244.75</v>
      </c>
      <c r="F139" s="1">
        <v>321.25</v>
      </c>
      <c r="G139" s="1">
        <v>367.25</v>
      </c>
      <c r="H139" s="1">
        <v>455.75</v>
      </c>
      <c r="I139" s="1">
        <v>597.5</v>
      </c>
      <c r="J139" s="1">
        <v>652.5</v>
      </c>
      <c r="K139" s="1">
        <v>669</v>
      </c>
      <c r="L139" s="1">
        <v>885.25</v>
      </c>
      <c r="M139" s="1">
        <v>941.25</v>
      </c>
      <c r="N139" s="1">
        <v>972.25</v>
      </c>
      <c r="O139" s="1">
        <v>902.25</v>
      </c>
      <c r="P139" s="1">
        <v>948.25</v>
      </c>
      <c r="Q139" s="1">
        <v>865.75</v>
      </c>
      <c r="R139" s="1">
        <v>867.75</v>
      </c>
      <c r="S139" s="1">
        <v>882.5</v>
      </c>
      <c r="T139" s="1">
        <v>938.25</v>
      </c>
      <c r="U139" s="1">
        <v>1029.25</v>
      </c>
      <c r="V139" s="1">
        <v>930.25</v>
      </c>
      <c r="W139" s="1">
        <v>936.75</v>
      </c>
      <c r="X139" s="1">
        <v>982</v>
      </c>
      <c r="Y139" s="1">
        <v>832.25</v>
      </c>
      <c r="Z139" s="1">
        <v>818.5</v>
      </c>
      <c r="AA139" s="1">
        <v>841.75</v>
      </c>
      <c r="AB139" s="1">
        <v>883</v>
      </c>
      <c r="AC139" s="1">
        <v>878.5</v>
      </c>
      <c r="AD139" s="14">
        <v>841.5</v>
      </c>
      <c r="AE139" s="14">
        <v>1011.25</v>
      </c>
      <c r="AF139" s="14">
        <v>1084</v>
      </c>
      <c r="AG139" s="14">
        <v>1064.5</v>
      </c>
      <c r="AH139" s="9">
        <f t="shared" si="356"/>
        <v>-19.5</v>
      </c>
      <c r="AI139" s="10">
        <f t="shared" si="357"/>
        <v>-1.7988929889298892E-2</v>
      </c>
      <c r="AJ139" s="9">
        <f t="shared" si="358"/>
        <v>181.5</v>
      </c>
      <c r="AK139" s="10">
        <f t="shared" si="359"/>
        <v>0.20554926387315969</v>
      </c>
      <c r="AL139" s="9">
        <f t="shared" si="360"/>
        <v>127.75</v>
      </c>
      <c r="AM139" s="10">
        <f t="shared" si="361"/>
        <v>0.13637576728049106</v>
      </c>
    </row>
    <row r="140" spans="1:39" x14ac:dyDescent="0.2">
      <c r="A140" s="33" t="s">
        <v>68</v>
      </c>
      <c r="B140" s="34" t="s">
        <v>67</v>
      </c>
      <c r="C140" s="1">
        <v>82.5</v>
      </c>
      <c r="D140" s="1">
        <v>141.25</v>
      </c>
      <c r="E140" s="1">
        <v>109.25</v>
      </c>
      <c r="F140" s="1">
        <v>129.25</v>
      </c>
      <c r="G140" s="1">
        <v>147.5</v>
      </c>
      <c r="H140" s="1">
        <v>123.5</v>
      </c>
      <c r="I140" s="1">
        <v>131.25</v>
      </c>
      <c r="J140" s="1">
        <v>160</v>
      </c>
      <c r="K140" s="1">
        <v>113.25</v>
      </c>
      <c r="L140" s="1">
        <v>105</v>
      </c>
      <c r="M140" s="1">
        <v>114.5</v>
      </c>
      <c r="N140" s="1">
        <v>146.25</v>
      </c>
      <c r="O140" s="1">
        <v>191.25</v>
      </c>
      <c r="P140" s="1">
        <v>226.25</v>
      </c>
      <c r="Q140" s="1">
        <v>192.25</v>
      </c>
      <c r="R140" s="1">
        <v>231</v>
      </c>
      <c r="S140" s="1">
        <v>274.5</v>
      </c>
      <c r="T140" s="1">
        <v>333</v>
      </c>
      <c r="U140" s="1">
        <v>484.75</v>
      </c>
      <c r="V140" s="1">
        <v>486.25</v>
      </c>
      <c r="W140" s="1">
        <v>575</v>
      </c>
      <c r="X140" s="1">
        <v>642.25</v>
      </c>
      <c r="Y140" s="1">
        <v>716.25</v>
      </c>
      <c r="Z140" s="1">
        <v>918.75</v>
      </c>
      <c r="AA140" s="1">
        <v>966.25</v>
      </c>
      <c r="AB140" s="1">
        <v>1028</v>
      </c>
      <c r="AC140" s="1">
        <v>993.5</v>
      </c>
      <c r="AD140" s="14">
        <v>1093.25</v>
      </c>
      <c r="AE140" s="14">
        <v>1445.25</v>
      </c>
      <c r="AF140" s="14">
        <v>1790.75</v>
      </c>
      <c r="AG140" s="14">
        <v>1385.75</v>
      </c>
      <c r="AH140" s="9">
        <f t="shared" si="356"/>
        <v>-405</v>
      </c>
      <c r="AI140" s="10">
        <f t="shared" si="357"/>
        <v>-0.22616222253245846</v>
      </c>
      <c r="AJ140" s="9">
        <f t="shared" si="358"/>
        <v>357.75</v>
      </c>
      <c r="AK140" s="10">
        <f t="shared" si="359"/>
        <v>0.34800583657587547</v>
      </c>
      <c r="AL140" s="9">
        <f t="shared" si="360"/>
        <v>810.75</v>
      </c>
      <c r="AM140" s="10">
        <f t="shared" si="361"/>
        <v>1.41</v>
      </c>
    </row>
    <row r="141" spans="1:39" x14ac:dyDescent="0.2">
      <c r="A141" s="23" t="s">
        <v>17</v>
      </c>
      <c r="B141" s="28" t="s">
        <v>28</v>
      </c>
      <c r="C141" s="1">
        <v>4119.5</v>
      </c>
      <c r="D141" s="1">
        <v>3254.75</v>
      </c>
      <c r="E141" s="1">
        <v>3315</v>
      </c>
      <c r="F141" s="1">
        <v>3402.75</v>
      </c>
      <c r="G141" s="1">
        <v>3292</v>
      </c>
      <c r="H141" s="1">
        <v>3153.5</v>
      </c>
      <c r="I141" s="1">
        <v>2907.5</v>
      </c>
      <c r="J141" s="1">
        <v>3153</v>
      </c>
      <c r="K141" s="1">
        <v>3399.75</v>
      </c>
      <c r="L141" s="1">
        <v>3528.75</v>
      </c>
      <c r="M141" s="1">
        <v>3655.5</v>
      </c>
      <c r="N141" s="1">
        <v>3848.75</v>
      </c>
      <c r="O141" s="1">
        <v>3793</v>
      </c>
      <c r="P141" s="1">
        <v>3380.5</v>
      </c>
      <c r="Q141" s="1">
        <v>3403.25</v>
      </c>
      <c r="R141" s="1">
        <v>3837</v>
      </c>
      <c r="S141" s="1">
        <v>4277</v>
      </c>
      <c r="T141" s="1">
        <v>4445.25</v>
      </c>
      <c r="U141" s="1">
        <v>4596.75</v>
      </c>
      <c r="V141" s="1">
        <v>3744.5</v>
      </c>
      <c r="W141" s="1">
        <v>3651.25</v>
      </c>
      <c r="X141" s="1">
        <v>3539.5</v>
      </c>
      <c r="Y141" s="1">
        <v>3609</v>
      </c>
      <c r="Z141" s="1">
        <v>3760</v>
      </c>
      <c r="AA141" s="1">
        <v>3954.5</v>
      </c>
      <c r="AB141" s="1">
        <v>4222.75</v>
      </c>
      <c r="AC141" s="1">
        <v>4296.25</v>
      </c>
      <c r="AD141" s="1">
        <v>2876.5</v>
      </c>
      <c r="AE141" s="9">
        <v>2991.75</v>
      </c>
      <c r="AF141" s="9">
        <v>4116</v>
      </c>
      <c r="AG141" s="9">
        <v>4423.75</v>
      </c>
      <c r="AH141" s="9">
        <f t="shared" si="356"/>
        <v>307.75</v>
      </c>
      <c r="AI141" s="10">
        <f t="shared" si="357"/>
        <v>7.4769193391642369E-2</v>
      </c>
      <c r="AJ141" s="9">
        <f t="shared" si="358"/>
        <v>201</v>
      </c>
      <c r="AK141" s="10">
        <f t="shared" si="359"/>
        <v>4.7599313243739269E-2</v>
      </c>
      <c r="AL141" s="9">
        <f t="shared" si="360"/>
        <v>772.5</v>
      </c>
      <c r="AM141" s="10">
        <f t="shared" si="361"/>
        <v>0.21157137966449846</v>
      </c>
    </row>
    <row r="142" spans="1:39" x14ac:dyDescent="0.2">
      <c r="A142" s="23" t="s">
        <v>18</v>
      </c>
      <c r="B142" s="28" t="s">
        <v>29</v>
      </c>
      <c r="C142" s="1">
        <v>434</v>
      </c>
      <c r="D142" s="1">
        <v>372.25</v>
      </c>
      <c r="E142" s="1">
        <v>495.5</v>
      </c>
      <c r="F142" s="1">
        <v>492.75</v>
      </c>
      <c r="G142" s="1">
        <v>534.75</v>
      </c>
      <c r="H142" s="1">
        <v>657.25</v>
      </c>
      <c r="I142" s="1">
        <v>742.5</v>
      </c>
      <c r="J142" s="1">
        <v>685.25</v>
      </c>
      <c r="K142" s="1">
        <v>755.75</v>
      </c>
      <c r="L142" s="1">
        <v>885.75</v>
      </c>
      <c r="M142" s="1">
        <v>1006.5</v>
      </c>
      <c r="N142" s="1">
        <v>985.25</v>
      </c>
      <c r="O142" s="1">
        <v>1005.25</v>
      </c>
      <c r="P142" s="1">
        <v>1150.25</v>
      </c>
      <c r="Q142" s="1">
        <v>1109.75</v>
      </c>
      <c r="R142" s="1">
        <v>1105.25</v>
      </c>
      <c r="S142" s="1">
        <v>1189.75</v>
      </c>
      <c r="T142" s="1">
        <v>1236.25</v>
      </c>
      <c r="U142" s="1">
        <v>1306.5</v>
      </c>
      <c r="V142" s="1">
        <v>1409.25</v>
      </c>
      <c r="W142" s="1">
        <v>1525.5</v>
      </c>
      <c r="X142" s="1">
        <v>1544.75</v>
      </c>
      <c r="Y142" s="1">
        <v>1536.5</v>
      </c>
      <c r="Z142" s="1">
        <v>1658.75</v>
      </c>
      <c r="AA142" s="1">
        <v>1692.5</v>
      </c>
      <c r="AB142" s="1">
        <v>1738</v>
      </c>
      <c r="AC142" s="1">
        <v>1879</v>
      </c>
      <c r="AD142" s="1">
        <v>2486</v>
      </c>
      <c r="AE142" s="9">
        <v>2573.5</v>
      </c>
      <c r="AF142" s="9">
        <v>2691.25</v>
      </c>
      <c r="AG142" s="9">
        <v>2697.75</v>
      </c>
      <c r="AH142" s="9">
        <f t="shared" si="356"/>
        <v>6.5</v>
      </c>
      <c r="AI142" s="10">
        <f t="shared" si="357"/>
        <v>2.4152345564328842E-3</v>
      </c>
      <c r="AJ142" s="9">
        <f t="shared" si="358"/>
        <v>959.75</v>
      </c>
      <c r="AK142" s="10">
        <f t="shared" si="359"/>
        <v>0.55221518987341767</v>
      </c>
      <c r="AL142" s="9">
        <f t="shared" si="360"/>
        <v>1172.25</v>
      </c>
      <c r="AM142" s="10">
        <f t="shared" si="361"/>
        <v>0.76843657817109146</v>
      </c>
    </row>
    <row r="143" spans="1:39" x14ac:dyDescent="0.2">
      <c r="A143" s="33" t="s">
        <v>66</v>
      </c>
      <c r="B143" s="34" t="s">
        <v>65</v>
      </c>
      <c r="C143" s="1">
        <v>392</v>
      </c>
      <c r="D143" s="1">
        <v>435.5</v>
      </c>
      <c r="E143" s="1">
        <v>555.5</v>
      </c>
      <c r="F143" s="1">
        <v>495.25</v>
      </c>
      <c r="G143" s="1">
        <v>558.75</v>
      </c>
      <c r="H143" s="1">
        <v>577</v>
      </c>
      <c r="I143" s="1">
        <v>578</v>
      </c>
      <c r="J143" s="1">
        <v>585.25</v>
      </c>
      <c r="K143" s="1">
        <v>461.5</v>
      </c>
      <c r="L143" s="1">
        <v>436</v>
      </c>
      <c r="M143" s="1">
        <v>638</v>
      </c>
      <c r="N143" s="1">
        <v>636</v>
      </c>
      <c r="O143" s="1">
        <v>593.25</v>
      </c>
      <c r="P143" s="1">
        <v>929.75</v>
      </c>
      <c r="Q143" s="1">
        <v>1109.5</v>
      </c>
      <c r="R143" s="1">
        <v>1398.75</v>
      </c>
      <c r="S143" s="1">
        <v>1345.75</v>
      </c>
      <c r="T143" s="1">
        <v>1794</v>
      </c>
      <c r="U143" s="1">
        <v>1811.25</v>
      </c>
      <c r="V143" s="1">
        <v>1819.25</v>
      </c>
      <c r="W143" s="1">
        <v>1848</v>
      </c>
      <c r="X143" s="1">
        <v>1772</v>
      </c>
      <c r="Y143" s="1">
        <v>1502</v>
      </c>
      <c r="Z143" s="1">
        <v>1646.25</v>
      </c>
      <c r="AA143" s="1">
        <v>1742</v>
      </c>
      <c r="AB143" s="1">
        <v>1681.5</v>
      </c>
      <c r="AC143" s="1">
        <v>1667.5</v>
      </c>
      <c r="AD143" s="14">
        <v>1561.75</v>
      </c>
      <c r="AE143" s="14">
        <v>1483.75</v>
      </c>
      <c r="AF143" s="14">
        <v>1435.5</v>
      </c>
      <c r="AG143" s="14">
        <v>1645.5</v>
      </c>
      <c r="AH143" s="9">
        <f t="shared" si="356"/>
        <v>210</v>
      </c>
      <c r="AI143" s="10">
        <f t="shared" si="357"/>
        <v>0.14629049111807732</v>
      </c>
      <c r="AJ143" s="9">
        <f t="shared" si="358"/>
        <v>-36</v>
      </c>
      <c r="AK143" s="10">
        <f t="shared" si="359"/>
        <v>-2.1409455842997322E-2</v>
      </c>
      <c r="AL143" s="9">
        <f t="shared" si="360"/>
        <v>-202.5</v>
      </c>
      <c r="AM143" s="10">
        <f t="shared" si="361"/>
        <v>-0.10957792207792208</v>
      </c>
    </row>
    <row r="144" spans="1:39" x14ac:dyDescent="0.2">
      <c r="A144" s="33" t="s">
        <v>64</v>
      </c>
      <c r="B144" s="34" t="s">
        <v>63</v>
      </c>
      <c r="C144" s="1">
        <v>1568</v>
      </c>
      <c r="D144" s="1">
        <v>1511.75</v>
      </c>
      <c r="E144" s="1">
        <v>1493.25</v>
      </c>
      <c r="F144" s="1">
        <v>1446.75</v>
      </c>
      <c r="G144" s="1">
        <v>1258</v>
      </c>
      <c r="H144" s="1">
        <v>1204.25</v>
      </c>
      <c r="I144" s="1">
        <v>860.5</v>
      </c>
      <c r="J144" s="1">
        <v>748.5</v>
      </c>
      <c r="K144" s="1">
        <v>673.5</v>
      </c>
      <c r="L144" s="1">
        <v>645</v>
      </c>
      <c r="M144" s="1">
        <v>705.25</v>
      </c>
      <c r="N144" s="1">
        <v>686.75</v>
      </c>
      <c r="O144" s="1">
        <v>713.5</v>
      </c>
      <c r="P144" s="1">
        <v>829.5</v>
      </c>
      <c r="Q144" s="1">
        <v>740</v>
      </c>
      <c r="R144" s="1">
        <v>660.66666666666663</v>
      </c>
      <c r="S144" s="1"/>
      <c r="T144" s="1">
        <v>800</v>
      </c>
      <c r="U144" s="1">
        <v>1065.6666666666667</v>
      </c>
      <c r="V144" s="1">
        <v>1049.75</v>
      </c>
      <c r="W144" s="1">
        <v>1063.5</v>
      </c>
      <c r="X144" s="1">
        <v>1053.75</v>
      </c>
      <c r="Y144" s="1">
        <v>978.25</v>
      </c>
      <c r="Z144" s="1">
        <v>1027</v>
      </c>
      <c r="AA144" s="1">
        <v>1022</v>
      </c>
      <c r="AB144" s="1">
        <v>907.5</v>
      </c>
      <c r="AC144" s="1">
        <v>1060.5</v>
      </c>
      <c r="AD144" s="14">
        <v>893.75</v>
      </c>
      <c r="AE144" s="14">
        <v>1007.5</v>
      </c>
      <c r="AF144" s="14">
        <v>1102.5</v>
      </c>
      <c r="AG144" s="14">
        <v>1288</v>
      </c>
      <c r="AH144" s="9">
        <f t="shared" si="356"/>
        <v>185.5</v>
      </c>
      <c r="AI144" s="10">
        <f t="shared" si="357"/>
        <v>0.16825396825396827</v>
      </c>
      <c r="AJ144" s="9">
        <f t="shared" si="358"/>
        <v>380.5</v>
      </c>
      <c r="AK144" s="10">
        <f t="shared" si="359"/>
        <v>0.41928374655647382</v>
      </c>
      <c r="AL144" s="9">
        <f t="shared" si="360"/>
        <v>224.5</v>
      </c>
      <c r="AM144" s="10">
        <f t="shared" si="361"/>
        <v>0.21109543958627175</v>
      </c>
    </row>
    <row r="145" spans="1:39" x14ac:dyDescent="0.2">
      <c r="A145" s="33"/>
      <c r="B145" s="35" t="s">
        <v>93</v>
      </c>
      <c r="C145" s="20">
        <f>+C103/C101</f>
        <v>0.15075704324715372</v>
      </c>
      <c r="D145" s="20">
        <f t="shared" ref="D145:AG145" si="366">+D103/D101</f>
        <v>0.15588572134158576</v>
      </c>
      <c r="E145" s="20">
        <f t="shared" si="366"/>
        <v>0.15447800304057563</v>
      </c>
      <c r="F145" s="20">
        <f t="shared" si="366"/>
        <v>0.15375893176305988</v>
      </c>
      <c r="G145" s="20">
        <f t="shared" si="366"/>
        <v>0.14798219976338836</v>
      </c>
      <c r="H145" s="20">
        <f t="shared" si="366"/>
        <v>0.1508007418835165</v>
      </c>
      <c r="I145" s="20">
        <f t="shared" si="366"/>
        <v>0.15658099146238472</v>
      </c>
      <c r="J145" s="20">
        <f t="shared" si="366"/>
        <v>0.16166065761235088</v>
      </c>
      <c r="K145" s="20">
        <f t="shared" si="366"/>
        <v>0.17140234091254031</v>
      </c>
      <c r="L145" s="20">
        <f t="shared" si="366"/>
        <v>0.17789226935404304</v>
      </c>
      <c r="M145" s="20">
        <f t="shared" si="366"/>
        <v>0.18967024360619242</v>
      </c>
      <c r="N145" s="20">
        <f t="shared" si="366"/>
        <v>0.17932851014337797</v>
      </c>
      <c r="O145" s="20">
        <f t="shared" si="366"/>
        <v>0.1636873610529832</v>
      </c>
      <c r="P145" s="20">
        <f t="shared" si="366"/>
        <v>0.15790260970523734</v>
      </c>
      <c r="Q145" s="20">
        <f t="shared" si="366"/>
        <v>0.1560844081683653</v>
      </c>
      <c r="R145" s="20">
        <f t="shared" si="366"/>
        <v>0.15440476056112057</v>
      </c>
      <c r="S145" s="20">
        <f t="shared" si="366"/>
        <v>0.15271784210581577</v>
      </c>
      <c r="T145" s="20">
        <f t="shared" si="366"/>
        <v>0.15300867461662243</v>
      </c>
      <c r="U145" s="20">
        <f t="shared" si="366"/>
        <v>0.14977419064358011</v>
      </c>
      <c r="V145" s="20">
        <f t="shared" si="366"/>
        <v>0.14300132869991825</v>
      </c>
      <c r="W145" s="20">
        <f t="shared" si="366"/>
        <v>0.14423083929819447</v>
      </c>
      <c r="X145" s="20">
        <f t="shared" si="366"/>
        <v>0.14857842703393045</v>
      </c>
      <c r="Y145" s="20">
        <f t="shared" si="366"/>
        <v>0.14988350703957129</v>
      </c>
      <c r="Z145" s="20">
        <f t="shared" si="366"/>
        <v>0.15107492207132728</v>
      </c>
      <c r="AA145" s="20">
        <f t="shared" si="366"/>
        <v>0.15209673856421735</v>
      </c>
      <c r="AB145" s="20">
        <f t="shared" si="366"/>
        <v>0.15368227217467997</v>
      </c>
      <c r="AC145" s="20">
        <f t="shared" si="366"/>
        <v>0.15008190303383306</v>
      </c>
      <c r="AD145" s="20">
        <f t="shared" si="366"/>
        <v>0.15127321420954384</v>
      </c>
      <c r="AE145" s="20">
        <f t="shared" si="366"/>
        <v>0.15536292918776834</v>
      </c>
      <c r="AF145" s="20">
        <f t="shared" si="366"/>
        <v>0.16059986835651544</v>
      </c>
      <c r="AG145" s="20">
        <f t="shared" si="366"/>
        <v>0.17120596794457144</v>
      </c>
      <c r="AH145" s="9"/>
      <c r="AI145" s="10"/>
      <c r="AJ145" s="9"/>
      <c r="AK145" s="10"/>
      <c r="AL145" s="9"/>
      <c r="AM145" s="10"/>
    </row>
    <row r="146" spans="1:39" x14ac:dyDescent="0.2">
      <c r="A146" s="33"/>
      <c r="B146" s="35" t="s">
        <v>94</v>
      </c>
      <c r="C146" s="20">
        <f>+C104/C103</f>
        <v>0.54311166320661608</v>
      </c>
      <c r="D146" s="20">
        <f t="shared" ref="D146:AG146" si="367">+D104/D103</f>
        <v>0.56441392202525231</v>
      </c>
      <c r="E146" s="20">
        <f t="shared" si="367"/>
        <v>0.57026552053486146</v>
      </c>
      <c r="F146" s="20">
        <f t="shared" si="367"/>
        <v>0.5623256827166534</v>
      </c>
      <c r="G146" s="20">
        <f t="shared" si="367"/>
        <v>0.57188490577920215</v>
      </c>
      <c r="H146" s="20">
        <f t="shared" si="367"/>
        <v>0.57027277752098604</v>
      </c>
      <c r="I146" s="20">
        <f t="shared" si="367"/>
        <v>0.56248507902150224</v>
      </c>
      <c r="J146" s="20">
        <f t="shared" si="367"/>
        <v>0.54116605190484202</v>
      </c>
      <c r="K146" s="20">
        <f t="shared" si="367"/>
        <v>0.52896580173748253</v>
      </c>
      <c r="L146" s="20">
        <f t="shared" si="367"/>
        <v>0.47154409776611839</v>
      </c>
      <c r="M146" s="20">
        <f t="shared" si="367"/>
        <v>0.43909847434119281</v>
      </c>
      <c r="N146" s="20">
        <f t="shared" si="367"/>
        <v>0.41605501706198839</v>
      </c>
      <c r="O146" s="20">
        <f t="shared" si="367"/>
        <v>0.37532165635724324</v>
      </c>
      <c r="P146" s="20">
        <f t="shared" si="367"/>
        <v>0.35964315953517478</v>
      </c>
      <c r="Q146" s="20">
        <f t="shared" si="367"/>
        <v>0.35519732506772755</v>
      </c>
      <c r="R146" s="20">
        <f t="shared" si="367"/>
        <v>0.33878996286180268</v>
      </c>
      <c r="S146" s="20">
        <f t="shared" si="367"/>
        <v>0.33772201214621289</v>
      </c>
      <c r="T146" s="20">
        <f t="shared" si="367"/>
        <v>0.32087356241783688</v>
      </c>
      <c r="U146" s="20">
        <f t="shared" si="367"/>
        <v>0.31074880299538665</v>
      </c>
      <c r="V146" s="20">
        <f t="shared" si="367"/>
        <v>0.29176129817978341</v>
      </c>
      <c r="W146" s="20">
        <f t="shared" si="367"/>
        <v>0.2820438036666108</v>
      </c>
      <c r="X146" s="20">
        <f t="shared" si="367"/>
        <v>0.27684886699168387</v>
      </c>
      <c r="Y146" s="20">
        <f t="shared" si="367"/>
        <v>0.27164946231703485</v>
      </c>
      <c r="Z146" s="20">
        <f t="shared" si="367"/>
        <v>0.25959852872123962</v>
      </c>
      <c r="AA146" s="20">
        <f t="shared" si="367"/>
        <v>0.2798427181642249</v>
      </c>
      <c r="AB146" s="20">
        <f t="shared" si="367"/>
        <v>0.26381914419217867</v>
      </c>
      <c r="AC146" s="20">
        <f t="shared" si="367"/>
        <v>0.24111858651911469</v>
      </c>
      <c r="AD146" s="20">
        <f t="shared" si="367"/>
        <v>0.23704965634152686</v>
      </c>
      <c r="AE146" s="20">
        <f t="shared" si="367"/>
        <v>0.23516226104584168</v>
      </c>
      <c r="AF146" s="20">
        <f t="shared" si="367"/>
        <v>0.22872054849981077</v>
      </c>
      <c r="AG146" s="20">
        <f t="shared" si="367"/>
        <v>0.22261179128231365</v>
      </c>
      <c r="AH146" s="9"/>
      <c r="AI146" s="10"/>
      <c r="AJ146" s="9"/>
      <c r="AK146" s="10"/>
      <c r="AL146" s="9"/>
      <c r="AM146" s="10"/>
    </row>
    <row r="147" spans="1:39" x14ac:dyDescent="0.2">
      <c r="A147" s="33"/>
      <c r="B147" s="35" t="s">
        <v>95</v>
      </c>
      <c r="C147" s="20">
        <f>+C119/C103</f>
        <v>0.45688833679338392</v>
      </c>
      <c r="D147" s="20">
        <f t="shared" ref="D147:AG147" si="368">+D119/D103</f>
        <v>0.43558607797474769</v>
      </c>
      <c r="E147" s="20">
        <f t="shared" si="368"/>
        <v>0.42973447946513849</v>
      </c>
      <c r="F147" s="20">
        <f t="shared" si="368"/>
        <v>0.4376743172833466</v>
      </c>
      <c r="G147" s="20">
        <f t="shared" si="368"/>
        <v>0.42811509422079785</v>
      </c>
      <c r="H147" s="20">
        <f t="shared" si="368"/>
        <v>0.42972722247901401</v>
      </c>
      <c r="I147" s="20">
        <f t="shared" si="368"/>
        <v>0.43751492097849792</v>
      </c>
      <c r="J147" s="20">
        <f t="shared" si="368"/>
        <v>0.45883394809515798</v>
      </c>
      <c r="K147" s="20">
        <f t="shared" si="368"/>
        <v>0.47103419826251758</v>
      </c>
      <c r="L147" s="20">
        <f t="shared" si="368"/>
        <v>0.52845590223388161</v>
      </c>
      <c r="M147" s="20">
        <f t="shared" si="368"/>
        <v>0.56090152565880724</v>
      </c>
      <c r="N147" s="20">
        <f t="shared" si="368"/>
        <v>0.58394498293801156</v>
      </c>
      <c r="O147" s="20">
        <f t="shared" si="368"/>
        <v>0.62467834364275676</v>
      </c>
      <c r="P147" s="20">
        <f t="shared" si="368"/>
        <v>0.64035684046482522</v>
      </c>
      <c r="Q147" s="20">
        <f t="shared" si="368"/>
        <v>0.6448026749322725</v>
      </c>
      <c r="R147" s="20">
        <f t="shared" si="368"/>
        <v>0.66121003713819737</v>
      </c>
      <c r="S147" s="20">
        <f t="shared" si="368"/>
        <v>0.66227798785378711</v>
      </c>
      <c r="T147" s="20">
        <f t="shared" si="368"/>
        <v>0.67912643758216307</v>
      </c>
      <c r="U147" s="20">
        <f t="shared" si="368"/>
        <v>0.68925119700461335</v>
      </c>
      <c r="V147" s="20">
        <f t="shared" si="368"/>
        <v>0.70823870182021653</v>
      </c>
      <c r="W147" s="20">
        <f t="shared" si="368"/>
        <v>0.71795619633338925</v>
      </c>
      <c r="X147" s="20">
        <f t="shared" si="368"/>
        <v>0.72315113300831613</v>
      </c>
      <c r="Y147" s="20">
        <f t="shared" si="368"/>
        <v>0.72835053768296509</v>
      </c>
      <c r="Z147" s="20">
        <f t="shared" si="368"/>
        <v>0.74040147127876033</v>
      </c>
      <c r="AA147" s="20">
        <f t="shared" si="368"/>
        <v>0.7201572818357751</v>
      </c>
      <c r="AB147" s="20">
        <f t="shared" si="368"/>
        <v>0.73618085580782133</v>
      </c>
      <c r="AC147" s="20">
        <f t="shared" si="368"/>
        <v>0.75888141348088534</v>
      </c>
      <c r="AD147" s="20">
        <f t="shared" si="368"/>
        <v>0.76295034365847314</v>
      </c>
      <c r="AE147" s="20">
        <f t="shared" si="368"/>
        <v>0.7648377389541583</v>
      </c>
      <c r="AF147" s="20">
        <f t="shared" si="368"/>
        <v>0.77127945150018928</v>
      </c>
      <c r="AG147" s="20">
        <f t="shared" si="368"/>
        <v>0.77738820871768632</v>
      </c>
      <c r="AH147" s="9"/>
      <c r="AI147" s="10"/>
      <c r="AJ147" s="9"/>
      <c r="AK147" s="10"/>
      <c r="AL147" s="9"/>
      <c r="AM147" s="10"/>
    </row>
    <row r="148" spans="1:39" x14ac:dyDescent="0.2">
      <c r="A148" s="33"/>
      <c r="B148" s="35" t="s">
        <v>96</v>
      </c>
      <c r="C148" s="20">
        <f>+C104/C102</f>
        <v>0.67599652645401787</v>
      </c>
      <c r="D148" s="20">
        <f t="shared" ref="D148:AG148" si="369">+D104/D102</f>
        <v>0.70030516420389488</v>
      </c>
      <c r="E148" s="20">
        <f t="shared" si="369"/>
        <v>0.69915595608348635</v>
      </c>
      <c r="F148" s="20">
        <f t="shared" si="369"/>
        <v>0.69451709795653727</v>
      </c>
      <c r="G148" s="20">
        <f t="shared" si="369"/>
        <v>0.68277797967393072</v>
      </c>
      <c r="H148" s="20">
        <f t="shared" si="369"/>
        <v>0.68703975575658216</v>
      </c>
      <c r="I148" s="20">
        <f t="shared" si="369"/>
        <v>0.69504806646336292</v>
      </c>
      <c r="J148" s="20">
        <f t="shared" si="369"/>
        <v>0.69000851267403496</v>
      </c>
      <c r="K148" s="20">
        <f t="shared" si="369"/>
        <v>0.70417928106622119</v>
      </c>
      <c r="L148" s="20">
        <f t="shared" si="369"/>
        <v>0.68988920527917719</v>
      </c>
      <c r="M148" s="20">
        <f t="shared" si="369"/>
        <v>0.66897392784802867</v>
      </c>
      <c r="N148" s="20">
        <f t="shared" si="369"/>
        <v>0.65096283291352353</v>
      </c>
      <c r="O148" s="20">
        <f t="shared" si="369"/>
        <v>0.63239542944773153</v>
      </c>
      <c r="P148" s="20">
        <f t="shared" si="369"/>
        <v>0.62746525309789081</v>
      </c>
      <c r="Q148" s="20">
        <f t="shared" si="369"/>
        <v>0.62957195077109429</v>
      </c>
      <c r="R148" s="20">
        <f t="shared" si="369"/>
        <v>0.62689745144836795</v>
      </c>
      <c r="S148" s="20">
        <f t="shared" si="369"/>
        <v>0.62401548129202733</v>
      </c>
      <c r="T148" s="20">
        <f t="shared" si="369"/>
        <v>0.61161955177935801</v>
      </c>
      <c r="U148" s="20">
        <f t="shared" si="369"/>
        <v>0.61044264566469775</v>
      </c>
      <c r="V148" s="20">
        <f t="shared" si="369"/>
        <v>0.63401300764825197</v>
      </c>
      <c r="W148" s="20">
        <f t="shared" si="369"/>
        <v>0.64544508561157887</v>
      </c>
      <c r="X148" s="20">
        <f t="shared" si="369"/>
        <v>0.64735521439382893</v>
      </c>
      <c r="Y148" s="20">
        <f t="shared" si="369"/>
        <v>0.64911566494344763</v>
      </c>
      <c r="Z148" s="20">
        <f t="shared" si="369"/>
        <v>0.6339603529912039</v>
      </c>
      <c r="AA148" s="20">
        <f t="shared" si="369"/>
        <v>0.6541257375948959</v>
      </c>
      <c r="AB148" s="20">
        <f t="shared" si="369"/>
        <v>0.64661715850818868</v>
      </c>
      <c r="AC148" s="20">
        <f t="shared" si="369"/>
        <v>0.62379861459420627</v>
      </c>
      <c r="AD148" s="20">
        <f t="shared" si="369"/>
        <v>0.61959516372442358</v>
      </c>
      <c r="AE148" s="20">
        <f t="shared" si="369"/>
        <v>0.61978396343996678</v>
      </c>
      <c r="AF148" s="20">
        <f t="shared" si="369"/>
        <v>0.62783674521236332</v>
      </c>
      <c r="AG148" s="20">
        <f t="shared" si="369"/>
        <v>0.63436934608425954</v>
      </c>
      <c r="AH148" s="9"/>
      <c r="AI148" s="10"/>
      <c r="AJ148" s="9"/>
      <c r="AK148" s="10"/>
      <c r="AL148" s="9"/>
      <c r="AM148" s="10"/>
    </row>
    <row r="149" spans="1:39" ht="15.75" x14ac:dyDescent="0.25">
      <c r="A149" s="22" t="s">
        <v>35</v>
      </c>
      <c r="C149" s="16"/>
      <c r="AG149" s="16"/>
    </row>
    <row r="150" spans="1:39" ht="15.75" x14ac:dyDescent="0.25">
      <c r="A150" s="23" t="s">
        <v>0</v>
      </c>
      <c r="B150" s="24" t="s">
        <v>1</v>
      </c>
      <c r="C150" s="1">
        <v>8543796986</v>
      </c>
      <c r="D150" s="1">
        <v>9275399951</v>
      </c>
      <c r="E150" s="1">
        <v>10264253911</v>
      </c>
      <c r="F150" s="1">
        <v>11458910784</v>
      </c>
      <c r="G150" s="1">
        <v>12375759329</v>
      </c>
      <c r="H150" s="1">
        <v>13812134551</v>
      </c>
      <c r="I150" s="1">
        <v>15382489288</v>
      </c>
      <c r="J150" s="1">
        <v>17460327774</v>
      </c>
      <c r="K150" s="1">
        <v>21154643355</v>
      </c>
      <c r="L150" s="1">
        <v>24493524900</v>
      </c>
      <c r="M150" s="1">
        <v>27284583582</v>
      </c>
      <c r="N150" s="1">
        <v>27189287880</v>
      </c>
      <c r="O150" s="1">
        <v>25744708154</v>
      </c>
      <c r="P150" s="1">
        <v>26279873616</v>
      </c>
      <c r="Q150" s="1">
        <v>27663431552</v>
      </c>
      <c r="R150" s="1">
        <v>29968906383</v>
      </c>
      <c r="S150" s="1">
        <v>32834473359</v>
      </c>
      <c r="T150" s="1">
        <v>35076925495</v>
      </c>
      <c r="U150" s="1">
        <v>36382464915</v>
      </c>
      <c r="V150" s="1">
        <v>35297140699</v>
      </c>
      <c r="W150" s="1">
        <v>36937573720</v>
      </c>
      <c r="X150" s="1">
        <v>39528341798</v>
      </c>
      <c r="Y150" s="1">
        <v>42244166639</v>
      </c>
      <c r="Z150" s="1">
        <v>44232983357</v>
      </c>
      <c r="AA150" s="1">
        <v>47782902854</v>
      </c>
      <c r="AB150" s="1">
        <v>51997891017</v>
      </c>
      <c r="AC150" s="1">
        <v>54626625646</v>
      </c>
      <c r="AD150" s="1">
        <v>58822269128</v>
      </c>
      <c r="AE150" s="9">
        <v>63594279214</v>
      </c>
      <c r="AF150" s="9">
        <v>69860987264</v>
      </c>
      <c r="AG150" s="9">
        <v>74279496220</v>
      </c>
      <c r="AH150" s="9">
        <f>+AG150-AF150</f>
        <v>4418508956</v>
      </c>
      <c r="AI150" s="10">
        <f>+AH150/AF150</f>
        <v>6.3247158808431236E-2</v>
      </c>
      <c r="AJ150" s="9">
        <f>+AG150-AB150</f>
        <v>22281605203</v>
      </c>
      <c r="AK150" s="10">
        <f>+AJ150/AB150</f>
        <v>0.42850978697800135</v>
      </c>
      <c r="AL150" s="9">
        <f>+AG150-W150</f>
        <v>37341922500</v>
      </c>
      <c r="AM150" s="10">
        <f>+AL150/W150</f>
        <v>1.0109468148358933</v>
      </c>
    </row>
    <row r="151" spans="1:39" x14ac:dyDescent="0.2">
      <c r="A151" s="23" t="s">
        <v>2</v>
      </c>
      <c r="B151" s="25" t="s">
        <v>3</v>
      </c>
      <c r="C151" s="1">
        <v>1466587856</v>
      </c>
      <c r="D151" s="1">
        <v>1677343338</v>
      </c>
      <c r="E151" s="1">
        <v>1886727145</v>
      </c>
      <c r="F151" s="1">
        <v>2061071577</v>
      </c>
      <c r="G151" s="1">
        <v>2253359763</v>
      </c>
      <c r="H151" s="1">
        <v>2552758833</v>
      </c>
      <c r="I151" s="1">
        <v>2879332305</v>
      </c>
      <c r="J151" s="1">
        <v>3398666850</v>
      </c>
      <c r="K151" s="1">
        <v>4660737502</v>
      </c>
      <c r="L151" s="1">
        <v>4737473342</v>
      </c>
      <c r="M151" s="1">
        <v>5381168444</v>
      </c>
      <c r="N151" s="1">
        <v>4901292384</v>
      </c>
      <c r="O151" s="1">
        <v>4071518327</v>
      </c>
      <c r="P151" s="1">
        <v>3995631429</v>
      </c>
      <c r="Q151" s="1">
        <v>4233041486</v>
      </c>
      <c r="R151" s="1">
        <v>4511320505</v>
      </c>
      <c r="S151" s="1">
        <v>5254068073</v>
      </c>
      <c r="T151" s="1">
        <v>4823897032</v>
      </c>
      <c r="U151" s="1">
        <v>4730279880</v>
      </c>
      <c r="V151" s="1">
        <v>3869939285</v>
      </c>
      <c r="W151" s="1">
        <v>4082227461</v>
      </c>
      <c r="X151" s="1">
        <v>4484606703</v>
      </c>
      <c r="Y151" s="1">
        <v>4636829177</v>
      </c>
      <c r="Z151" s="1">
        <v>4704285442</v>
      </c>
      <c r="AA151" s="1">
        <v>5277686761</v>
      </c>
      <c r="AB151" s="1">
        <v>5684629297</v>
      </c>
      <c r="AC151" s="1">
        <v>5258067252</v>
      </c>
      <c r="AD151" s="1">
        <v>5621814039</v>
      </c>
      <c r="AE151" s="9">
        <v>5986654010</v>
      </c>
      <c r="AF151" s="9">
        <v>6777707443</v>
      </c>
      <c r="AG151" s="9">
        <v>7041846957</v>
      </c>
      <c r="AH151" s="9">
        <f t="shared" ref="AH151:AH167" si="370">+AG151-AF151</f>
        <v>264139514</v>
      </c>
      <c r="AI151" s="10">
        <f t="shared" ref="AI151:AI167" si="371">+AH151/AF151</f>
        <v>3.8971808125593067E-2</v>
      </c>
      <c r="AJ151" s="9">
        <f t="shared" ref="AJ151:AJ167" si="372">+AG151-AB151</f>
        <v>1357217660</v>
      </c>
      <c r="AK151" s="10">
        <f t="shared" ref="AK151:AK167" si="373">+AJ151/AB151</f>
        <v>0.23875218401950266</v>
      </c>
      <c r="AL151" s="9">
        <f t="shared" ref="AL151:AL167" si="374">+AG151-W151</f>
        <v>2959619496</v>
      </c>
      <c r="AM151" s="10">
        <f t="shared" ref="AM151:AM167" si="375">+AL151/W151</f>
        <v>0.72500112359613567</v>
      </c>
    </row>
    <row r="152" spans="1:39" x14ac:dyDescent="0.2">
      <c r="A152" s="23"/>
      <c r="B152" s="26" t="s">
        <v>38</v>
      </c>
      <c r="C152" s="7">
        <f>+C153+C168</f>
        <v>2138661494</v>
      </c>
      <c r="D152" s="7">
        <f t="shared" ref="D152" si="376">+D153+D168</f>
        <v>2367927488</v>
      </c>
      <c r="E152" s="7">
        <f t="shared" ref="E152" si="377">+E153+E168</f>
        <v>2635306858</v>
      </c>
      <c r="F152" s="7">
        <f t="shared" ref="F152" si="378">+F153+F168</f>
        <v>2898308406</v>
      </c>
      <c r="G152" s="7">
        <f t="shared" ref="G152" si="379">+G153+G168</f>
        <v>3099084654</v>
      </c>
      <c r="H152" s="7">
        <f t="shared" ref="H152" si="380">+H153+H168</f>
        <v>3554167469</v>
      </c>
      <c r="I152" s="7">
        <f t="shared" ref="I152" si="381">+I153+I168</f>
        <v>4084470704.3333335</v>
      </c>
      <c r="J152" s="7">
        <f t="shared" ref="J152" si="382">+J153+J168</f>
        <v>5113511501</v>
      </c>
      <c r="K152" s="7">
        <f t="shared" ref="K152" si="383">+K153+K168</f>
        <v>7607355238</v>
      </c>
      <c r="L152" s="7">
        <f t="shared" ref="L152" si="384">+L153+L168</f>
        <v>9612078190.666666</v>
      </c>
      <c r="M152" s="7">
        <f t="shared" ref="M152" si="385">+M153+M168</f>
        <v>10714864069</v>
      </c>
      <c r="N152" s="7">
        <f t="shared" ref="N152" si="386">+N153+N168</f>
        <v>9745448129</v>
      </c>
      <c r="O152" s="7">
        <f t="shared" ref="O152" si="387">+O153+O168</f>
        <v>7919513764</v>
      </c>
      <c r="P152" s="7">
        <f t="shared" ref="P152" si="388">+P153+P168</f>
        <v>7955192928</v>
      </c>
      <c r="Q152" s="7">
        <f t="shared" ref="Q152" si="389">+Q153+Q168</f>
        <v>8412081889</v>
      </c>
      <c r="R152" s="7">
        <f t="shared" ref="R152" si="390">+R153+R168</f>
        <v>9168129079.6666679</v>
      </c>
      <c r="S152" s="7">
        <f t="shared" ref="S152" si="391">+S153+S168</f>
        <v>10050362576</v>
      </c>
      <c r="T152" s="7">
        <f t="shared" ref="T152" si="392">+T153+T168</f>
        <v>10235949376</v>
      </c>
      <c r="U152" s="7">
        <f t="shared" ref="U152" si="393">+U153+U168</f>
        <v>10371834873.666668</v>
      </c>
      <c r="V152" s="7">
        <f t="shared" ref="V152" si="394">+V153+V168</f>
        <v>9741036357</v>
      </c>
      <c r="W152" s="7">
        <f t="shared" ref="W152" si="395">+W153+W168</f>
        <v>10420781669</v>
      </c>
      <c r="X152" s="7">
        <f t="shared" ref="X152" si="396">+X153+X168</f>
        <v>11475474749</v>
      </c>
      <c r="Y152" s="7">
        <f t="shared" ref="Y152" si="397">+Y153+Y168</f>
        <v>12284057354</v>
      </c>
      <c r="Z152" s="7">
        <f t="shared" ref="Z152" si="398">+Z153+Z168</f>
        <v>12476110346</v>
      </c>
      <c r="AA152" s="7">
        <f t="shared" ref="AA152" si="399">+AA153+AA168</f>
        <v>13465763253</v>
      </c>
      <c r="AB152" s="7">
        <f t="shared" ref="AB152" si="400">+AB153+AB168</f>
        <v>14846209089</v>
      </c>
      <c r="AC152" s="7">
        <f t="shared" ref="AC152" si="401">+AC153+AC168</f>
        <v>15279085987</v>
      </c>
      <c r="AD152" s="7">
        <f t="shared" ref="AD152" si="402">+AD153+AD168</f>
        <v>16902733815</v>
      </c>
      <c r="AE152" s="7">
        <f t="shared" ref="AE152" si="403">+AE153+AE168</f>
        <v>19091283284</v>
      </c>
      <c r="AF152" s="7">
        <f t="shared" ref="AF152" si="404">+AF153+AF168</f>
        <v>21719249125</v>
      </c>
      <c r="AG152" s="7">
        <f t="shared" ref="AG152" si="405">+AG153+AG168</f>
        <v>24086677806</v>
      </c>
      <c r="AH152" s="9">
        <f t="shared" ref="AH152" si="406">+AG152-AF152</f>
        <v>2367428681</v>
      </c>
      <c r="AI152" s="10">
        <f t="shared" ref="AI152" si="407">+AH152/AF152</f>
        <v>0.10900140549863507</v>
      </c>
      <c r="AJ152" s="9">
        <f t="shared" ref="AJ152" si="408">+AG152-AB152</f>
        <v>9240468717</v>
      </c>
      <c r="AK152" s="10">
        <f t="shared" ref="AK152" si="409">+AJ152/AB152</f>
        <v>0.62241267529005362</v>
      </c>
      <c r="AL152" s="9">
        <f t="shared" ref="AL152" si="410">+AG152-W152</f>
        <v>13665896137</v>
      </c>
      <c r="AM152" s="10">
        <f t="shared" ref="AM152" si="411">+AL152/W152</f>
        <v>1.3114079702536756</v>
      </c>
    </row>
    <row r="153" spans="1:39" x14ac:dyDescent="0.2">
      <c r="B153" s="26" t="s">
        <v>39</v>
      </c>
      <c r="C153" s="8">
        <f>+C154+C157+C159+C160+C165+C166+C167</f>
        <v>1155485304</v>
      </c>
      <c r="D153" s="8">
        <f t="shared" ref="D153" si="412">+D154+D157+D159+D160+D165+D166+D167</f>
        <v>1346485580</v>
      </c>
      <c r="E153" s="8">
        <f t="shared" ref="E153" si="413">+E154+E157+E159+E160+E165+E166+E167</f>
        <v>1519017400</v>
      </c>
      <c r="F153" s="8">
        <f t="shared" ref="F153" si="414">+F154+F157+F159+F160+F165+F166+F167</f>
        <v>1653249020</v>
      </c>
      <c r="G153" s="8">
        <f t="shared" ref="G153" si="415">+G154+G157+G159+G160+G165+G166+G167</f>
        <v>1790564851</v>
      </c>
      <c r="H153" s="8">
        <f t="shared" ref="H153" si="416">+H154+H157+H159+H160+H165+H166+H167</f>
        <v>2034028198</v>
      </c>
      <c r="I153" s="8">
        <f t="shared" ref="I153" si="417">+I154+I157+I159+I160+I165+I166+I167</f>
        <v>2302344568</v>
      </c>
      <c r="J153" s="8">
        <f t="shared" ref="J153" si="418">+J154+J157+J159+J160+J165+J166+J167</f>
        <v>2742810452</v>
      </c>
      <c r="K153" s="8">
        <f t="shared" ref="K153" si="419">+K154+K157+K159+K160+K165+K166+K167</f>
        <v>3952418107</v>
      </c>
      <c r="L153" s="8">
        <f t="shared" ref="L153" si="420">+L154+L157+L159+L160+L165+L166+L167</f>
        <v>3922715506.6666665</v>
      </c>
      <c r="M153" s="8">
        <f t="shared" ref="M153" si="421">+M154+M157+M159+M160+M165+M166+M167</f>
        <v>4254283387</v>
      </c>
      <c r="N153" s="8">
        <f t="shared" ref="N153" si="422">+N154+N157+N159+N160+N165+N166+N167</f>
        <v>3853846591</v>
      </c>
      <c r="O153" s="8">
        <f t="shared" ref="O153" si="423">+O154+O157+O159+O160+O165+O166+O167</f>
        <v>3129646587</v>
      </c>
      <c r="P153" s="8">
        <f t="shared" ref="P153" si="424">+P154+P157+P159+P160+P165+P166+P167</f>
        <v>3103663246</v>
      </c>
      <c r="Q153" s="8">
        <f t="shared" ref="Q153" si="425">+Q154+Q157+Q159+Q160+Q165+Q166+Q167</f>
        <v>3294877955</v>
      </c>
      <c r="R153" s="8">
        <f t="shared" ref="R153" si="426">+R154+R157+R159+R160+R165+R166+R167</f>
        <v>3557689006</v>
      </c>
      <c r="S153" s="8">
        <f t="shared" ref="S153" si="427">+S154+S157+S159+S160+S165+S166+S167</f>
        <v>4229398816</v>
      </c>
      <c r="T153" s="8">
        <f t="shared" ref="T153" si="428">+T154+T157+T159+T160+T165+T166+T167</f>
        <v>3683734455</v>
      </c>
      <c r="U153" s="8">
        <f t="shared" ref="U153" si="429">+U154+U157+U159+U160+U165+U166+U167</f>
        <v>3626112007</v>
      </c>
      <c r="V153" s="8">
        <f t="shared" ref="V153" si="430">+V154+V157+V159+V160+V165+V166+V167</f>
        <v>3106392376</v>
      </c>
      <c r="W153" s="8">
        <f t="shared" ref="W153" si="431">+W154+W157+W159+W160+W165+W166+W167</f>
        <v>3362833197</v>
      </c>
      <c r="X153" s="8">
        <f t="shared" ref="X153" si="432">+X154+X157+X159+X160+X165+X166+X167</f>
        <v>3713962170</v>
      </c>
      <c r="Y153" s="8">
        <f t="shared" ref="Y153" si="433">+Y154+Y157+Y159+Y160+Y165+Y166+Y167</f>
        <v>3821550222</v>
      </c>
      <c r="Z153" s="8">
        <f t="shared" ref="Z153" si="434">+Z154+Z157+Z159+Z160+Z165+Z166+Z167</f>
        <v>3808898705</v>
      </c>
      <c r="AA153" s="8">
        <f t="shared" ref="AA153" si="435">+AA154+AA157+AA159+AA160+AA165+AA166+AA167</f>
        <v>4310239912</v>
      </c>
      <c r="AB153" s="8">
        <f t="shared" ref="AB153" si="436">+AB154+AB157+AB159+AB160+AB165+AB166+AB167</f>
        <v>4622578609</v>
      </c>
      <c r="AC153" s="8">
        <f t="shared" ref="AC153" si="437">+AC154+AC157+AC159+AC160+AC165+AC166+AC167</f>
        <v>4212393231</v>
      </c>
      <c r="AD153" s="8">
        <f t="shared" ref="AD153:AG153" si="438">+AD154+AD157+AD159+AD160+AD165+AD166+AD167</f>
        <v>4501191095</v>
      </c>
      <c r="AE153" s="8">
        <f t="shared" si="438"/>
        <v>4769923423</v>
      </c>
      <c r="AF153" s="8">
        <f t="shared" si="438"/>
        <v>5514805454</v>
      </c>
      <c r="AG153" s="8">
        <f t="shared" si="438"/>
        <v>5740140063</v>
      </c>
      <c r="AH153" s="8">
        <f t="shared" si="370"/>
        <v>225334609</v>
      </c>
      <c r="AI153" s="11">
        <f t="shared" si="371"/>
        <v>4.0859938012239444E-2</v>
      </c>
      <c r="AJ153" s="8">
        <f t="shared" si="372"/>
        <v>1117561454</v>
      </c>
      <c r="AK153" s="11">
        <f t="shared" si="373"/>
        <v>0.24176148174617229</v>
      </c>
      <c r="AL153" s="8">
        <f t="shared" si="374"/>
        <v>2377306866</v>
      </c>
      <c r="AM153" s="11">
        <f t="shared" si="375"/>
        <v>0.70693570770052083</v>
      </c>
    </row>
    <row r="154" spans="1:39" x14ac:dyDescent="0.2">
      <c r="A154" s="23" t="s">
        <v>4</v>
      </c>
      <c r="B154" s="28" t="s">
        <v>5</v>
      </c>
      <c r="C154" s="1">
        <v>65607552</v>
      </c>
      <c r="D154" s="1">
        <v>70922646</v>
      </c>
      <c r="E154" s="1">
        <v>74489972</v>
      </c>
      <c r="F154" s="1">
        <v>77493142</v>
      </c>
      <c r="G154" s="1">
        <v>75887653</v>
      </c>
      <c r="H154" s="1">
        <v>70122247</v>
      </c>
      <c r="I154" s="1">
        <v>79132503</v>
      </c>
      <c r="J154" s="1">
        <v>122625743</v>
      </c>
      <c r="K154" s="1">
        <v>101086869</v>
      </c>
      <c r="L154" s="1">
        <v>110517174</v>
      </c>
      <c r="M154" s="1">
        <v>114980702</v>
      </c>
      <c r="N154" s="1">
        <v>123549503</v>
      </c>
      <c r="O154" s="1">
        <v>119121696</v>
      </c>
      <c r="P154" s="1">
        <v>122435730</v>
      </c>
      <c r="Q154" s="1">
        <v>126317722</v>
      </c>
      <c r="R154" s="1">
        <v>128646167</v>
      </c>
      <c r="S154" s="1">
        <v>144168015</v>
      </c>
      <c r="T154" s="1">
        <v>134502326</v>
      </c>
      <c r="U154" s="1">
        <v>144047065</v>
      </c>
      <c r="V154" s="1">
        <v>146098096</v>
      </c>
      <c r="W154" s="1">
        <v>162008990</v>
      </c>
      <c r="X154" s="1">
        <v>155517643</v>
      </c>
      <c r="Y154" s="1">
        <v>163750889</v>
      </c>
      <c r="Z154" s="1">
        <v>176552158</v>
      </c>
      <c r="AA154" s="1">
        <v>197580607</v>
      </c>
      <c r="AB154" s="1">
        <v>216396225</v>
      </c>
      <c r="AC154" s="1">
        <v>207947179</v>
      </c>
      <c r="AD154" s="1">
        <v>230865854</v>
      </c>
      <c r="AE154" s="9">
        <v>244586014</v>
      </c>
      <c r="AF154" s="9">
        <v>249780075</v>
      </c>
      <c r="AG154" s="9">
        <v>262895952</v>
      </c>
      <c r="AH154" s="9">
        <f t="shared" si="370"/>
        <v>13115877</v>
      </c>
      <c r="AI154" s="10">
        <f t="shared" si="371"/>
        <v>5.2509700783779492E-2</v>
      </c>
      <c r="AJ154" s="9">
        <f t="shared" si="372"/>
        <v>46499727</v>
      </c>
      <c r="AK154" s="10">
        <f t="shared" si="373"/>
        <v>0.21488233909810581</v>
      </c>
      <c r="AL154" s="9">
        <f t="shared" si="374"/>
        <v>100886962</v>
      </c>
      <c r="AM154" s="10">
        <f t="shared" si="375"/>
        <v>0.6227244673273995</v>
      </c>
    </row>
    <row r="155" spans="1:39" x14ac:dyDescent="0.2">
      <c r="A155" s="23" t="s">
        <v>6</v>
      </c>
      <c r="B155" s="29" t="s">
        <v>19</v>
      </c>
      <c r="C155" s="1"/>
      <c r="D155" s="1"/>
      <c r="E155" s="1"/>
      <c r="F155" s="1"/>
      <c r="G155" s="1"/>
      <c r="H155" s="1"/>
      <c r="I155" s="1"/>
      <c r="J155" s="1">
        <v>95481167</v>
      </c>
      <c r="K155" s="1">
        <v>89990928</v>
      </c>
      <c r="L155" s="1">
        <v>76974412</v>
      </c>
      <c r="M155" s="1">
        <v>77161559</v>
      </c>
      <c r="N155" s="1">
        <v>85988700</v>
      </c>
      <c r="O155" s="1">
        <v>85236897</v>
      </c>
      <c r="P155" s="1">
        <v>88914158</v>
      </c>
      <c r="Q155" s="1">
        <v>88725820</v>
      </c>
      <c r="R155" s="1">
        <v>97624679</v>
      </c>
      <c r="S155" s="1">
        <v>117826685</v>
      </c>
      <c r="T155" s="1">
        <v>107793597</v>
      </c>
      <c r="U155" s="1">
        <v>116026446</v>
      </c>
      <c r="V155" s="1">
        <v>120526359</v>
      </c>
      <c r="W155" s="1">
        <v>119552142</v>
      </c>
      <c r="X155" s="1">
        <v>113083928</v>
      </c>
      <c r="Y155" s="1">
        <v>118961105</v>
      </c>
      <c r="Z155" s="1">
        <v>131779467</v>
      </c>
      <c r="AA155" s="1">
        <v>148354746</v>
      </c>
      <c r="AB155" s="1">
        <v>163552029</v>
      </c>
      <c r="AC155" s="1">
        <v>144940155</v>
      </c>
      <c r="AD155" s="1">
        <v>160359900</v>
      </c>
      <c r="AE155" s="9">
        <v>165096503</v>
      </c>
      <c r="AF155" s="9">
        <v>167984786</v>
      </c>
      <c r="AG155" s="9">
        <v>168181851</v>
      </c>
      <c r="AH155" s="9">
        <f t="shared" si="370"/>
        <v>197065</v>
      </c>
      <c r="AI155" s="10">
        <f t="shared" si="371"/>
        <v>1.173112188862151E-3</v>
      </c>
      <c r="AJ155" s="9">
        <f t="shared" si="372"/>
        <v>4629822</v>
      </c>
      <c r="AK155" s="10">
        <f t="shared" si="373"/>
        <v>2.8307945968680095E-2</v>
      </c>
      <c r="AL155" s="9">
        <f t="shared" si="374"/>
        <v>48629709</v>
      </c>
      <c r="AM155" s="10">
        <f t="shared" si="375"/>
        <v>0.40676568555333786</v>
      </c>
    </row>
    <row r="156" spans="1:39" ht="12.75" x14ac:dyDescent="0.2">
      <c r="A156" s="30" t="s">
        <v>41</v>
      </c>
      <c r="B156" s="31" t="s">
        <v>42</v>
      </c>
      <c r="C156" s="1"/>
      <c r="D156" s="1"/>
      <c r="E156" s="1"/>
      <c r="F156" s="1"/>
      <c r="G156" s="1"/>
      <c r="H156" s="1"/>
      <c r="I156" s="1"/>
      <c r="J156" s="1">
        <f>+J154-J155</f>
        <v>27144576</v>
      </c>
      <c r="K156" s="1">
        <f t="shared" ref="K156" si="439">+K154-K155</f>
        <v>11095941</v>
      </c>
      <c r="L156" s="1">
        <f t="shared" ref="L156" si="440">+L154-L155</f>
        <v>33542762</v>
      </c>
      <c r="M156" s="1">
        <f t="shared" ref="M156" si="441">+M154-M155</f>
        <v>37819143</v>
      </c>
      <c r="N156" s="1">
        <f t="shared" ref="N156" si="442">+N154-N155</f>
        <v>37560803</v>
      </c>
      <c r="O156" s="1">
        <f t="shared" ref="O156" si="443">+O154-O155</f>
        <v>33884799</v>
      </c>
      <c r="P156" s="1">
        <f t="shared" ref="P156" si="444">+P154-P155</f>
        <v>33521572</v>
      </c>
      <c r="Q156" s="1">
        <f t="shared" ref="Q156" si="445">+Q154-Q155</f>
        <v>37591902</v>
      </c>
      <c r="R156" s="1">
        <f t="shared" ref="R156" si="446">+R154-R155</f>
        <v>31021488</v>
      </c>
      <c r="S156" s="1">
        <f t="shared" ref="S156" si="447">+S154-S155</f>
        <v>26341330</v>
      </c>
      <c r="T156" s="1">
        <f t="shared" ref="T156" si="448">+T154-T155</f>
        <v>26708729</v>
      </c>
      <c r="U156" s="1">
        <f t="shared" ref="U156" si="449">+U154-U155</f>
        <v>28020619</v>
      </c>
      <c r="V156" s="1">
        <f t="shared" ref="V156" si="450">+V154-V155</f>
        <v>25571737</v>
      </c>
      <c r="W156" s="1">
        <f t="shared" ref="W156" si="451">+W154-W155</f>
        <v>42456848</v>
      </c>
      <c r="X156" s="1">
        <f t="shared" ref="X156" si="452">+X154-X155</f>
        <v>42433715</v>
      </c>
      <c r="Y156" s="1">
        <f t="shared" ref="Y156" si="453">+Y154-Y155</f>
        <v>44789784</v>
      </c>
      <c r="Z156" s="1">
        <f t="shared" ref="Z156" si="454">+Z154-Z155</f>
        <v>44772691</v>
      </c>
      <c r="AA156" s="1">
        <f t="shared" ref="AA156" si="455">+AA154-AA155</f>
        <v>49225861</v>
      </c>
      <c r="AB156" s="1">
        <f t="shared" ref="AB156" si="456">+AB154-AB155</f>
        <v>52844196</v>
      </c>
      <c r="AC156" s="1">
        <f t="shared" ref="AC156" si="457">+AC154-AC155</f>
        <v>63007024</v>
      </c>
      <c r="AD156" s="1">
        <f t="shared" ref="AD156:AG156" si="458">+AD154-AD155</f>
        <v>70505954</v>
      </c>
      <c r="AE156" s="1">
        <f t="shared" si="458"/>
        <v>79489511</v>
      </c>
      <c r="AF156" s="1">
        <f t="shared" si="458"/>
        <v>81795289</v>
      </c>
      <c r="AG156" s="1">
        <f t="shared" si="458"/>
        <v>94714101</v>
      </c>
      <c r="AH156" s="9">
        <f t="shared" si="370"/>
        <v>12918812</v>
      </c>
      <c r="AI156" s="10">
        <f t="shared" si="371"/>
        <v>0.1579407831177172</v>
      </c>
      <c r="AJ156" s="9">
        <f t="shared" si="372"/>
        <v>41869905</v>
      </c>
      <c r="AK156" s="10">
        <f t="shared" si="373"/>
        <v>0.79232741094215908</v>
      </c>
      <c r="AL156" s="9">
        <f t="shared" si="374"/>
        <v>52257253</v>
      </c>
      <c r="AM156" s="10">
        <f t="shared" si="375"/>
        <v>1.2308321380805283</v>
      </c>
    </row>
    <row r="157" spans="1:39" x14ac:dyDescent="0.2">
      <c r="A157" s="23" t="s">
        <v>7</v>
      </c>
      <c r="B157" s="28" t="s">
        <v>8</v>
      </c>
      <c r="C157" s="1">
        <v>8476435</v>
      </c>
      <c r="D157" s="1">
        <v>9200264</v>
      </c>
      <c r="E157" s="1">
        <v>9007067</v>
      </c>
      <c r="F157" s="1">
        <v>9143853</v>
      </c>
      <c r="G157" s="1">
        <v>11218358</v>
      </c>
      <c r="H157" s="1">
        <v>21174522</v>
      </c>
      <c r="I157" s="1">
        <v>22897257</v>
      </c>
      <c r="J157" s="1"/>
      <c r="K157" s="1">
        <v>22334572</v>
      </c>
      <c r="L157" s="1">
        <v>11632614.666666666</v>
      </c>
      <c r="M157" s="1"/>
      <c r="N157" s="1"/>
      <c r="O157" s="1"/>
      <c r="P157" s="1"/>
      <c r="Q157" s="1"/>
      <c r="R157" s="1"/>
      <c r="S157" s="1"/>
      <c r="T157" s="1"/>
      <c r="U157" s="1"/>
      <c r="V157" s="1">
        <v>186274810</v>
      </c>
      <c r="W157" s="1">
        <v>189960369</v>
      </c>
      <c r="X157" s="1">
        <v>193568919</v>
      </c>
      <c r="Y157" s="1">
        <v>188560159</v>
      </c>
      <c r="Z157" s="1">
        <v>196978594</v>
      </c>
      <c r="AA157" s="1">
        <v>219846056</v>
      </c>
      <c r="AB157" s="1">
        <v>226851156</v>
      </c>
      <c r="AC157" s="1">
        <v>220255676</v>
      </c>
      <c r="AD157" s="1">
        <v>275378930</v>
      </c>
      <c r="AE157" s="9">
        <v>305454599</v>
      </c>
      <c r="AF157" s="9">
        <v>298534457</v>
      </c>
      <c r="AG157" s="9">
        <v>371351614</v>
      </c>
      <c r="AH157" s="9">
        <f t="shared" si="370"/>
        <v>72817157</v>
      </c>
      <c r="AI157" s="10">
        <f t="shared" si="371"/>
        <v>0.24391541844699019</v>
      </c>
      <c r="AJ157" s="9">
        <f t="shared" si="372"/>
        <v>144500458</v>
      </c>
      <c r="AK157" s="10">
        <f t="shared" si="373"/>
        <v>0.63698356467709605</v>
      </c>
      <c r="AL157" s="9">
        <f t="shared" si="374"/>
        <v>181391245</v>
      </c>
      <c r="AM157" s="10">
        <f t="shared" si="375"/>
        <v>0.95488993812177736</v>
      </c>
    </row>
    <row r="158" spans="1:39" x14ac:dyDescent="0.2">
      <c r="A158" s="32" t="s">
        <v>92</v>
      </c>
      <c r="B158" s="32" t="s">
        <v>91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4">
        <v>9675724</v>
      </c>
      <c r="Q158" s="14">
        <v>15873608</v>
      </c>
      <c r="R158" s="14">
        <v>13803041</v>
      </c>
      <c r="S158" s="14">
        <v>12145325</v>
      </c>
      <c r="T158" s="14">
        <v>22958469</v>
      </c>
      <c r="U158" s="14">
        <v>26079391</v>
      </c>
      <c r="V158" s="14">
        <v>27101995</v>
      </c>
      <c r="W158" s="14">
        <v>26204725</v>
      </c>
      <c r="X158" s="14">
        <v>23890624</v>
      </c>
      <c r="Y158" s="14">
        <v>25231670</v>
      </c>
      <c r="Z158" s="14">
        <v>26689836</v>
      </c>
      <c r="AA158" s="14">
        <v>43433921</v>
      </c>
      <c r="AB158" s="14">
        <v>35397354</v>
      </c>
      <c r="AC158" s="14">
        <v>33116336</v>
      </c>
      <c r="AD158" s="14">
        <v>44157653</v>
      </c>
      <c r="AE158" s="14">
        <v>51857928</v>
      </c>
      <c r="AF158" s="14">
        <v>53412657</v>
      </c>
      <c r="AG158" s="14">
        <v>64669175</v>
      </c>
      <c r="AH158" s="9">
        <f t="shared" ref="AH158" si="459">+AG158-AF158</f>
        <v>11256518</v>
      </c>
      <c r="AI158" s="10">
        <f t="shared" ref="AI158" si="460">+AH158/AF158</f>
        <v>0.21074626562763954</v>
      </c>
      <c r="AJ158" s="9">
        <f t="shared" ref="AJ158" si="461">+AG158-AB158</f>
        <v>29271821</v>
      </c>
      <c r="AK158" s="10">
        <f t="shared" ref="AK158" si="462">+AJ158/AB158</f>
        <v>0.82694940983441867</v>
      </c>
      <c r="AL158" s="9">
        <f t="shared" ref="AL158" si="463">+AG158-W158</f>
        <v>38464450</v>
      </c>
      <c r="AM158" s="10">
        <f t="shared" ref="AM158" si="464">+AL158/W158</f>
        <v>1.4678440624734661</v>
      </c>
    </row>
    <row r="159" spans="1:39" x14ac:dyDescent="0.2">
      <c r="A159" s="23" t="s">
        <v>9</v>
      </c>
      <c r="B159" s="28" t="s">
        <v>20</v>
      </c>
      <c r="C159" s="1">
        <v>4017166</v>
      </c>
      <c r="D159" s="1">
        <v>4060643</v>
      </c>
      <c r="E159" s="1">
        <v>3821067</v>
      </c>
      <c r="F159" s="1">
        <v>3281604</v>
      </c>
      <c r="G159" s="1">
        <v>3169651</v>
      </c>
      <c r="H159" s="1">
        <v>3246004</v>
      </c>
      <c r="I159" s="1">
        <v>3354986</v>
      </c>
      <c r="J159" s="1">
        <v>3400796</v>
      </c>
      <c r="K159" s="1">
        <v>3969527</v>
      </c>
      <c r="L159" s="1">
        <v>4414181</v>
      </c>
      <c r="M159" s="1">
        <v>6641138</v>
      </c>
      <c r="N159" s="1">
        <v>6601298</v>
      </c>
      <c r="O159" s="1">
        <v>6034922</v>
      </c>
      <c r="P159" s="1">
        <v>5777808</v>
      </c>
      <c r="Q159" s="1">
        <v>5949869</v>
      </c>
      <c r="R159" s="1">
        <v>7752187</v>
      </c>
      <c r="S159" s="1">
        <v>8614230</v>
      </c>
      <c r="T159" s="1">
        <v>15051609</v>
      </c>
      <c r="U159" s="1">
        <v>14343313</v>
      </c>
      <c r="V159" s="1">
        <v>13805136</v>
      </c>
      <c r="W159" s="1">
        <v>13173028</v>
      </c>
      <c r="X159" s="1">
        <v>14375306</v>
      </c>
      <c r="Y159" s="1">
        <v>20000042</v>
      </c>
      <c r="Z159" s="1">
        <v>24286980</v>
      </c>
      <c r="AA159" s="1">
        <v>33537859</v>
      </c>
      <c r="AB159" s="1">
        <v>28866912</v>
      </c>
      <c r="AC159" s="1">
        <v>17447214</v>
      </c>
      <c r="AD159" s="1">
        <v>22331277</v>
      </c>
      <c r="AE159" s="9">
        <v>24654952</v>
      </c>
      <c r="AF159" s="9">
        <v>24778404</v>
      </c>
      <c r="AG159" s="9">
        <v>25467353</v>
      </c>
      <c r="AH159" s="9">
        <f t="shared" si="370"/>
        <v>688949</v>
      </c>
      <c r="AI159" s="10">
        <f t="shared" si="371"/>
        <v>2.7804413875889666E-2</v>
      </c>
      <c r="AJ159" s="9">
        <f t="shared" si="372"/>
        <v>-3399559</v>
      </c>
      <c r="AK159" s="10">
        <f t="shared" si="373"/>
        <v>-0.11776663191407519</v>
      </c>
      <c r="AL159" s="9">
        <f t="shared" si="374"/>
        <v>12294325</v>
      </c>
      <c r="AM159" s="10">
        <f t="shared" si="375"/>
        <v>0.93329529095360608</v>
      </c>
    </row>
    <row r="160" spans="1:39" x14ac:dyDescent="0.2">
      <c r="A160" s="23" t="s">
        <v>10</v>
      </c>
      <c r="B160" s="28" t="s">
        <v>21</v>
      </c>
      <c r="C160" s="1">
        <v>994333890</v>
      </c>
      <c r="D160" s="1">
        <v>1167439819</v>
      </c>
      <c r="E160" s="1">
        <v>1317921428</v>
      </c>
      <c r="F160" s="1">
        <v>1439967796</v>
      </c>
      <c r="G160" s="1">
        <v>1578496948</v>
      </c>
      <c r="H160" s="1">
        <v>1809709224</v>
      </c>
      <c r="I160" s="1">
        <v>2049522575</v>
      </c>
      <c r="J160" s="1">
        <v>2455793745</v>
      </c>
      <c r="K160" s="1">
        <v>3654063019</v>
      </c>
      <c r="L160" s="1">
        <v>3623308909</v>
      </c>
      <c r="M160" s="1">
        <v>3953490717</v>
      </c>
      <c r="N160" s="1">
        <v>3547394961</v>
      </c>
      <c r="O160" s="1">
        <v>2833996314</v>
      </c>
      <c r="P160" s="1">
        <v>2759742093</v>
      </c>
      <c r="Q160" s="1">
        <v>2969664022</v>
      </c>
      <c r="R160" s="1">
        <v>3217228536</v>
      </c>
      <c r="S160" s="1">
        <v>3870285393</v>
      </c>
      <c r="T160" s="1">
        <v>3333984951</v>
      </c>
      <c r="U160" s="1">
        <v>3264723231</v>
      </c>
      <c r="V160" s="1">
        <v>2573432494</v>
      </c>
      <c r="W160" s="1">
        <v>2789294774</v>
      </c>
      <c r="X160" s="1">
        <v>3115801659</v>
      </c>
      <c r="Y160" s="1">
        <v>3190792875</v>
      </c>
      <c r="Z160" s="1">
        <v>3140016884</v>
      </c>
      <c r="AA160" s="1">
        <v>3577596713</v>
      </c>
      <c r="AB160" s="1">
        <v>3862144319</v>
      </c>
      <c r="AC160" s="1">
        <v>3460865691</v>
      </c>
      <c r="AD160" s="1">
        <v>3639650131</v>
      </c>
      <c r="AE160" s="9">
        <v>3851028309</v>
      </c>
      <c r="AF160" s="9">
        <v>4549987936</v>
      </c>
      <c r="AG160" s="9">
        <v>4712297880</v>
      </c>
      <c r="AH160" s="9">
        <f t="shared" si="370"/>
        <v>162309944</v>
      </c>
      <c r="AI160" s="10">
        <f t="shared" si="371"/>
        <v>3.5672609748211868E-2</v>
      </c>
      <c r="AJ160" s="9">
        <f t="shared" si="372"/>
        <v>850153561</v>
      </c>
      <c r="AK160" s="10">
        <f t="shared" si="373"/>
        <v>0.22012475215326099</v>
      </c>
      <c r="AL160" s="9">
        <f t="shared" si="374"/>
        <v>1923003106</v>
      </c>
      <c r="AM160" s="10">
        <f t="shared" si="375"/>
        <v>0.6894226898945891</v>
      </c>
    </row>
    <row r="161" spans="1:39" x14ac:dyDescent="0.2">
      <c r="A161" s="23" t="s">
        <v>11</v>
      </c>
      <c r="B161" s="29" t="s">
        <v>22</v>
      </c>
      <c r="C161" s="1">
        <v>460086902</v>
      </c>
      <c r="D161" s="1">
        <v>594109906</v>
      </c>
      <c r="E161" s="1">
        <v>649771827</v>
      </c>
      <c r="F161" s="1">
        <v>640995884</v>
      </c>
      <c r="G161" s="1">
        <v>645125507</v>
      </c>
      <c r="H161" s="1">
        <v>706953414</v>
      </c>
      <c r="I161" s="1">
        <v>850589852</v>
      </c>
      <c r="J161" s="1">
        <v>1124187563</v>
      </c>
      <c r="K161" s="1">
        <v>2138194583</v>
      </c>
      <c r="L161" s="1">
        <v>1976758222</v>
      </c>
      <c r="M161" s="1">
        <v>1914333244</v>
      </c>
      <c r="N161" s="1">
        <v>1581130327</v>
      </c>
      <c r="O161" s="1">
        <v>1182332892</v>
      </c>
      <c r="P161" s="1">
        <v>1258615331</v>
      </c>
      <c r="Q161" s="1">
        <v>1347389019</v>
      </c>
      <c r="R161" s="1">
        <v>1369921424</v>
      </c>
      <c r="S161" s="1">
        <v>1314152529</v>
      </c>
      <c r="T161" s="1">
        <v>1374784855</v>
      </c>
      <c r="U161" s="1">
        <v>1354330277</v>
      </c>
      <c r="V161" s="1">
        <v>1169246000</v>
      </c>
      <c r="W161" s="1">
        <v>1208192210</v>
      </c>
      <c r="X161" s="1">
        <v>1289187443</v>
      </c>
      <c r="Y161" s="1">
        <v>1326392614</v>
      </c>
      <c r="Z161" s="1">
        <v>1280416228</v>
      </c>
      <c r="AA161" s="1">
        <v>1666813138</v>
      </c>
      <c r="AB161" s="1">
        <v>1796748088</v>
      </c>
      <c r="AC161" s="1">
        <v>1329934430</v>
      </c>
      <c r="AD161" s="1">
        <v>1436734164</v>
      </c>
      <c r="AE161" s="9">
        <v>1435149628</v>
      </c>
      <c r="AF161" s="9">
        <v>1968170893</v>
      </c>
      <c r="AG161" s="9">
        <v>2045742673</v>
      </c>
      <c r="AH161" s="9">
        <f t="shared" si="370"/>
        <v>77571780</v>
      </c>
      <c r="AI161" s="10">
        <f t="shared" si="371"/>
        <v>3.9413132404250019E-2</v>
      </c>
      <c r="AJ161" s="9">
        <f t="shared" si="372"/>
        <v>248994585</v>
      </c>
      <c r="AK161" s="10">
        <f t="shared" si="373"/>
        <v>0.13858068733339318</v>
      </c>
      <c r="AL161" s="9">
        <f t="shared" si="374"/>
        <v>837550463</v>
      </c>
      <c r="AM161" s="10">
        <f t="shared" si="375"/>
        <v>0.6932261738386809</v>
      </c>
    </row>
    <row r="162" spans="1:39" x14ac:dyDescent="0.2">
      <c r="A162" s="23" t="s">
        <v>12</v>
      </c>
      <c r="B162" s="29" t="s">
        <v>23</v>
      </c>
      <c r="C162" s="1">
        <v>345319676</v>
      </c>
      <c r="D162" s="1">
        <v>365720537</v>
      </c>
      <c r="E162" s="1">
        <v>441649893</v>
      </c>
      <c r="F162" s="1">
        <v>564864666</v>
      </c>
      <c r="G162" s="1">
        <v>692957882</v>
      </c>
      <c r="H162" s="1">
        <v>837899430</v>
      </c>
      <c r="I162" s="1">
        <v>902597295</v>
      </c>
      <c r="J162" s="1">
        <v>1002534800</v>
      </c>
      <c r="K162" s="1">
        <v>1153124732</v>
      </c>
      <c r="L162" s="1">
        <v>1270070470</v>
      </c>
      <c r="M162" s="1">
        <v>1603750100</v>
      </c>
      <c r="N162" s="1">
        <v>1550233143</v>
      </c>
      <c r="O162" s="1">
        <v>1291732662</v>
      </c>
      <c r="P162" s="1">
        <v>1183780069</v>
      </c>
      <c r="Q162" s="1">
        <v>1307539708</v>
      </c>
      <c r="R162" s="1">
        <v>1522009185</v>
      </c>
      <c r="S162" s="1">
        <v>2216392488</v>
      </c>
      <c r="T162" s="1">
        <v>1606788436</v>
      </c>
      <c r="U162" s="1">
        <v>1570917060</v>
      </c>
      <c r="V162" s="1">
        <v>1029061577</v>
      </c>
      <c r="W162" s="1">
        <v>1163903229</v>
      </c>
      <c r="X162" s="1">
        <v>1362571215</v>
      </c>
      <c r="Y162" s="1">
        <v>1422187008</v>
      </c>
      <c r="Z162" s="1">
        <v>1485808389</v>
      </c>
      <c r="AA162" s="1">
        <v>1539913539</v>
      </c>
      <c r="AB162" s="1">
        <v>1689254098</v>
      </c>
      <c r="AC162" s="1">
        <v>1726107306</v>
      </c>
      <c r="AD162" s="1">
        <v>1775241605</v>
      </c>
      <c r="AE162" s="9">
        <v>1879061987</v>
      </c>
      <c r="AF162" s="9">
        <v>1990991671</v>
      </c>
      <c r="AG162" s="9">
        <v>1993741806</v>
      </c>
      <c r="AH162" s="9">
        <f t="shared" si="370"/>
        <v>2750135</v>
      </c>
      <c r="AI162" s="10">
        <f t="shared" si="371"/>
        <v>1.3812890531172896E-3</v>
      </c>
      <c r="AJ162" s="9">
        <f t="shared" si="372"/>
        <v>304487708</v>
      </c>
      <c r="AK162" s="10">
        <f t="shared" si="373"/>
        <v>0.18024979685442208</v>
      </c>
      <c r="AL162" s="9">
        <f t="shared" si="374"/>
        <v>829838577</v>
      </c>
      <c r="AM162" s="10">
        <f t="shared" si="375"/>
        <v>0.71297901434037525</v>
      </c>
    </row>
    <row r="163" spans="1:39" x14ac:dyDescent="0.2">
      <c r="A163" s="23" t="s">
        <v>13</v>
      </c>
      <c r="B163" s="29" t="s">
        <v>24</v>
      </c>
      <c r="C163" s="1">
        <v>78875029</v>
      </c>
      <c r="D163" s="1">
        <v>92158202</v>
      </c>
      <c r="E163" s="1">
        <v>99232647</v>
      </c>
      <c r="F163" s="1">
        <v>94299224</v>
      </c>
      <c r="G163" s="1">
        <v>94009062</v>
      </c>
      <c r="H163" s="1">
        <v>104864341</v>
      </c>
      <c r="I163" s="1">
        <v>120315015</v>
      </c>
      <c r="J163" s="1">
        <v>125274640</v>
      </c>
      <c r="K163" s="1">
        <v>136874280</v>
      </c>
      <c r="L163" s="1">
        <v>132393339</v>
      </c>
      <c r="M163" s="1">
        <v>146601750</v>
      </c>
      <c r="N163" s="1">
        <v>145484305</v>
      </c>
      <c r="O163" s="1">
        <v>142566176</v>
      </c>
      <c r="P163" s="1">
        <v>131037278</v>
      </c>
      <c r="Q163" s="1">
        <v>135335967</v>
      </c>
      <c r="R163" s="1">
        <v>154160494</v>
      </c>
      <c r="S163" s="1">
        <v>159824206</v>
      </c>
      <c r="T163" s="1">
        <v>174558659</v>
      </c>
      <c r="U163" s="1">
        <v>182805212</v>
      </c>
      <c r="V163" s="1">
        <v>215254076</v>
      </c>
      <c r="W163" s="1">
        <v>237230053</v>
      </c>
      <c r="X163" s="1">
        <v>272056030</v>
      </c>
      <c r="Y163" s="1">
        <v>260909305</v>
      </c>
      <c r="Z163" s="1">
        <v>186395243</v>
      </c>
      <c r="AA163" s="1">
        <v>187626842</v>
      </c>
      <c r="AB163" s="1">
        <v>197404120</v>
      </c>
      <c r="AC163" s="1">
        <v>232620628</v>
      </c>
      <c r="AD163" s="1">
        <v>220038293</v>
      </c>
      <c r="AE163" s="9">
        <v>255381668</v>
      </c>
      <c r="AF163" s="9">
        <v>256177050</v>
      </c>
      <c r="AG163" s="9">
        <v>276544519</v>
      </c>
      <c r="AH163" s="9">
        <f t="shared" si="370"/>
        <v>20367469</v>
      </c>
      <c r="AI163" s="10">
        <f t="shared" si="371"/>
        <v>7.9505439694929736E-2</v>
      </c>
      <c r="AJ163" s="9">
        <f t="shared" si="372"/>
        <v>79140399</v>
      </c>
      <c r="AK163" s="10">
        <f t="shared" si="373"/>
        <v>0.40090550794988472</v>
      </c>
      <c r="AL163" s="9">
        <f t="shared" si="374"/>
        <v>39314466</v>
      </c>
      <c r="AM163" s="10">
        <f t="shared" si="375"/>
        <v>0.16572295753776187</v>
      </c>
    </row>
    <row r="164" spans="1:39" ht="12.75" x14ac:dyDescent="0.2">
      <c r="A164" s="30" t="s">
        <v>43</v>
      </c>
      <c r="B164" s="31" t="s">
        <v>44</v>
      </c>
      <c r="C164" s="1">
        <f>+C160-C161-C162-C163</f>
        <v>110052283</v>
      </c>
      <c r="D164" s="1">
        <f t="shared" ref="D164" si="465">+D160-D161-D162-D163</f>
        <v>115451174</v>
      </c>
      <c r="E164" s="1">
        <f t="shared" ref="E164" si="466">+E160-E161-E162-E163</f>
        <v>127267061</v>
      </c>
      <c r="F164" s="1">
        <f t="shared" ref="F164" si="467">+F160-F161-F162-F163</f>
        <v>139808022</v>
      </c>
      <c r="G164" s="1">
        <f t="shared" ref="G164" si="468">+G160-G161-G162-G163</f>
        <v>146404497</v>
      </c>
      <c r="H164" s="1">
        <f t="shared" ref="H164" si="469">+H160-H161-H162-H163</f>
        <v>159992039</v>
      </c>
      <c r="I164" s="1">
        <f t="shared" ref="I164" si="470">+I160-I161-I162-I163</f>
        <v>176020413</v>
      </c>
      <c r="J164" s="1">
        <f t="shared" ref="J164" si="471">+J160-J161-J162-J163</f>
        <v>203796742</v>
      </c>
      <c r="K164" s="1">
        <f t="shared" ref="K164" si="472">+K160-K161-K162-K163</f>
        <v>225869424</v>
      </c>
      <c r="L164" s="1">
        <f t="shared" ref="L164" si="473">+L160-L161-L162-L163</f>
        <v>244086878</v>
      </c>
      <c r="M164" s="1">
        <f t="shared" ref="M164" si="474">+M160-M161-M162-M163</f>
        <v>288805623</v>
      </c>
      <c r="N164" s="1">
        <f t="shared" ref="N164" si="475">+N160-N161-N162-N163</f>
        <v>270547186</v>
      </c>
      <c r="O164" s="1">
        <f t="shared" ref="O164" si="476">+O160-O161-O162-O163</f>
        <v>217364584</v>
      </c>
      <c r="P164" s="1">
        <f t="shared" ref="P164" si="477">+P160-P161-P162-P163</f>
        <v>186309415</v>
      </c>
      <c r="Q164" s="1">
        <f t="shared" ref="Q164" si="478">+Q160-Q161-Q162-Q163</f>
        <v>179399328</v>
      </c>
      <c r="R164" s="1">
        <f t="shared" ref="R164" si="479">+R160-R161-R162-R163</f>
        <v>171137433</v>
      </c>
      <c r="S164" s="1">
        <f t="shared" ref="S164" si="480">+S160-S161-S162-S163</f>
        <v>179916170</v>
      </c>
      <c r="T164" s="1">
        <f t="shared" ref="T164" si="481">+T160-T161-T162-T163</f>
        <v>177853001</v>
      </c>
      <c r="U164" s="1">
        <f t="shared" ref="U164" si="482">+U160-U161-U162-U163</f>
        <v>156670682</v>
      </c>
      <c r="V164" s="1">
        <f t="shared" ref="V164" si="483">+V160-V161-V162-V163</f>
        <v>159870841</v>
      </c>
      <c r="W164" s="1">
        <f t="shared" ref="W164" si="484">+W160-W161-W162-W163</f>
        <v>179969282</v>
      </c>
      <c r="X164" s="1">
        <f t="shared" ref="X164" si="485">+X160-X161-X162-X163</f>
        <v>191986971</v>
      </c>
      <c r="Y164" s="1">
        <f t="shared" ref="Y164" si="486">+Y160-Y161-Y162-Y163</f>
        <v>181303948</v>
      </c>
      <c r="Z164" s="1">
        <f t="shared" ref="Z164" si="487">+Z160-Z161-Z162-Z163</f>
        <v>187397024</v>
      </c>
      <c r="AA164" s="1">
        <f t="shared" ref="AA164" si="488">+AA160-AA161-AA162-AA163</f>
        <v>183243194</v>
      </c>
      <c r="AB164" s="1">
        <f t="shared" ref="AB164" si="489">+AB160-AB161-AB162-AB163</f>
        <v>178738013</v>
      </c>
      <c r="AC164" s="1">
        <f t="shared" ref="AC164" si="490">+AC160-AC161-AC162-AC163</f>
        <v>172203327</v>
      </c>
      <c r="AD164" s="1">
        <f t="shared" ref="AD164:AG164" si="491">+AD160-AD161-AD162-AD163</f>
        <v>207636069</v>
      </c>
      <c r="AE164" s="1">
        <f t="shared" si="491"/>
        <v>281435026</v>
      </c>
      <c r="AF164" s="1">
        <f t="shared" si="491"/>
        <v>334648322</v>
      </c>
      <c r="AG164" s="1">
        <f t="shared" si="491"/>
        <v>396268882</v>
      </c>
      <c r="AH164" s="9">
        <f t="shared" si="370"/>
        <v>61620560</v>
      </c>
      <c r="AI164" s="10">
        <f t="shared" si="371"/>
        <v>0.18413527261015222</v>
      </c>
      <c r="AJ164" s="9">
        <f t="shared" si="372"/>
        <v>217530869</v>
      </c>
      <c r="AK164" s="10">
        <f t="shared" si="373"/>
        <v>1.2170375251961651</v>
      </c>
      <c r="AL164" s="9">
        <f t="shared" si="374"/>
        <v>216299600</v>
      </c>
      <c r="AM164" s="10">
        <f t="shared" si="375"/>
        <v>1.2018695501602323</v>
      </c>
    </row>
    <row r="165" spans="1:39" x14ac:dyDescent="0.2">
      <c r="A165" s="23" t="s">
        <v>14</v>
      </c>
      <c r="B165" s="28" t="s">
        <v>25</v>
      </c>
      <c r="C165" s="1">
        <v>33530252</v>
      </c>
      <c r="D165" s="1">
        <v>36493911</v>
      </c>
      <c r="E165" s="1">
        <v>45518851</v>
      </c>
      <c r="F165" s="1">
        <v>46246317</v>
      </c>
      <c r="G165" s="1">
        <v>42599782</v>
      </c>
      <c r="H165" s="1">
        <v>48181893</v>
      </c>
      <c r="I165" s="1">
        <v>60248763</v>
      </c>
      <c r="J165" s="1">
        <v>69972691</v>
      </c>
      <c r="K165" s="1">
        <v>72085866</v>
      </c>
      <c r="L165" s="1">
        <v>75965073</v>
      </c>
      <c r="M165" s="1">
        <v>74290359</v>
      </c>
      <c r="N165" s="1">
        <v>58958224</v>
      </c>
      <c r="O165" s="1">
        <v>57479714</v>
      </c>
      <c r="P165" s="1">
        <v>72791049</v>
      </c>
      <c r="Q165" s="1">
        <v>80731725</v>
      </c>
      <c r="R165" s="1">
        <v>85003773</v>
      </c>
      <c r="S165" s="1">
        <v>96240596</v>
      </c>
      <c r="T165" s="1">
        <v>102567635</v>
      </c>
      <c r="U165" s="1">
        <v>112985388</v>
      </c>
      <c r="V165" s="1">
        <v>104244655</v>
      </c>
      <c r="W165" s="1">
        <v>125963459</v>
      </c>
      <c r="X165" s="1">
        <v>140039875</v>
      </c>
      <c r="Y165" s="1">
        <v>158972700</v>
      </c>
      <c r="Z165" s="1">
        <v>162896512</v>
      </c>
      <c r="AA165" s="1">
        <v>166136030</v>
      </c>
      <c r="AB165" s="1">
        <v>169922863</v>
      </c>
      <c r="AC165" s="1">
        <v>175614846</v>
      </c>
      <c r="AD165" s="1">
        <v>175713142</v>
      </c>
      <c r="AE165" s="9">
        <v>209482007</v>
      </c>
      <c r="AF165" s="9">
        <v>232111845</v>
      </c>
      <c r="AG165" s="9">
        <v>208496660</v>
      </c>
      <c r="AH165" s="9">
        <f t="shared" si="370"/>
        <v>-23615185</v>
      </c>
      <c r="AI165" s="10">
        <f t="shared" si="371"/>
        <v>-0.10174054236654748</v>
      </c>
      <c r="AJ165" s="9">
        <f t="shared" si="372"/>
        <v>38573797</v>
      </c>
      <c r="AK165" s="10">
        <f t="shared" si="373"/>
        <v>0.22700769230800918</v>
      </c>
      <c r="AL165" s="9">
        <f t="shared" si="374"/>
        <v>82533201</v>
      </c>
      <c r="AM165" s="10">
        <f t="shared" si="375"/>
        <v>0.65521542243453312</v>
      </c>
    </row>
    <row r="166" spans="1:39" x14ac:dyDescent="0.2">
      <c r="A166" s="23" t="s">
        <v>15</v>
      </c>
      <c r="B166" s="28" t="s">
        <v>26</v>
      </c>
      <c r="C166" s="1">
        <v>4061192</v>
      </c>
      <c r="D166" s="1">
        <v>4927778</v>
      </c>
      <c r="E166" s="1">
        <v>6505207</v>
      </c>
      <c r="F166" s="1">
        <v>6615319</v>
      </c>
      <c r="G166" s="1">
        <v>7111828</v>
      </c>
      <c r="H166" s="1">
        <v>9082569</v>
      </c>
      <c r="I166" s="1">
        <v>9559028</v>
      </c>
      <c r="J166" s="1">
        <v>13270956</v>
      </c>
      <c r="K166" s="1">
        <v>15617994</v>
      </c>
      <c r="L166" s="1">
        <v>11932670</v>
      </c>
      <c r="M166" s="1">
        <v>10866751</v>
      </c>
      <c r="N166" s="1">
        <v>13699266</v>
      </c>
      <c r="O166" s="1">
        <v>15519537</v>
      </c>
      <c r="P166" s="1">
        <v>15211411</v>
      </c>
      <c r="Q166" s="1">
        <v>17438045</v>
      </c>
      <c r="R166" s="1">
        <v>22408781</v>
      </c>
      <c r="S166" s="1">
        <v>25852113</v>
      </c>
      <c r="T166" s="1">
        <v>28227999</v>
      </c>
      <c r="U166" s="1">
        <v>29501830</v>
      </c>
      <c r="V166" s="1">
        <v>26491922</v>
      </c>
      <c r="W166" s="1">
        <v>28151684</v>
      </c>
      <c r="X166" s="1">
        <v>31557591</v>
      </c>
      <c r="Y166" s="1">
        <v>36686130</v>
      </c>
      <c r="Z166" s="1">
        <v>40004224</v>
      </c>
      <c r="AA166" s="1">
        <v>44081859</v>
      </c>
      <c r="AB166" s="1">
        <v>43960572</v>
      </c>
      <c r="AC166" s="1">
        <v>38888342</v>
      </c>
      <c r="AD166" s="1">
        <v>44669563</v>
      </c>
      <c r="AE166" s="9">
        <v>45769030</v>
      </c>
      <c r="AF166" s="9">
        <v>54201254</v>
      </c>
      <c r="AG166" s="9">
        <v>57367736</v>
      </c>
      <c r="AH166" s="9">
        <f t="shared" si="370"/>
        <v>3166482</v>
      </c>
      <c r="AI166" s="10">
        <f t="shared" si="371"/>
        <v>5.8420825466510423E-2</v>
      </c>
      <c r="AJ166" s="9">
        <f t="shared" si="372"/>
        <v>13407164</v>
      </c>
      <c r="AK166" s="10">
        <f t="shared" si="373"/>
        <v>0.30498156393415443</v>
      </c>
      <c r="AL166" s="9">
        <f t="shared" si="374"/>
        <v>29216052</v>
      </c>
      <c r="AM166" s="10">
        <f t="shared" si="375"/>
        <v>1.0378083243616971</v>
      </c>
    </row>
    <row r="167" spans="1:39" x14ac:dyDescent="0.2">
      <c r="A167" s="23" t="s">
        <v>16</v>
      </c>
      <c r="B167" s="28" t="s">
        <v>27</v>
      </c>
      <c r="C167" s="1">
        <v>45458817</v>
      </c>
      <c r="D167" s="1">
        <v>53440519</v>
      </c>
      <c r="E167" s="1">
        <v>61753808</v>
      </c>
      <c r="F167" s="1">
        <v>70500989</v>
      </c>
      <c r="G167" s="1">
        <v>72080631</v>
      </c>
      <c r="H167" s="1">
        <v>72511739</v>
      </c>
      <c r="I167" s="1">
        <v>77629456</v>
      </c>
      <c r="J167" s="1">
        <v>77746521</v>
      </c>
      <c r="K167" s="1">
        <v>83260260</v>
      </c>
      <c r="L167" s="1">
        <v>84944885</v>
      </c>
      <c r="M167" s="1">
        <v>94013720</v>
      </c>
      <c r="N167" s="1">
        <v>103643339</v>
      </c>
      <c r="O167" s="1">
        <v>97494404</v>
      </c>
      <c r="P167" s="1">
        <v>127705155</v>
      </c>
      <c r="Q167" s="1">
        <v>94776572</v>
      </c>
      <c r="R167" s="1">
        <v>96649562</v>
      </c>
      <c r="S167" s="1">
        <v>84238469</v>
      </c>
      <c r="T167" s="1">
        <v>69399935</v>
      </c>
      <c r="U167" s="1">
        <v>60511180</v>
      </c>
      <c r="V167" s="1">
        <v>56045263</v>
      </c>
      <c r="W167" s="1">
        <v>54280893</v>
      </c>
      <c r="X167" s="1">
        <v>63101177</v>
      </c>
      <c r="Y167" s="1">
        <v>62787427</v>
      </c>
      <c r="Z167" s="1">
        <v>68163353</v>
      </c>
      <c r="AA167" s="1">
        <v>71460788</v>
      </c>
      <c r="AB167" s="1">
        <v>74436562</v>
      </c>
      <c r="AC167" s="1">
        <v>91374283</v>
      </c>
      <c r="AD167" s="1">
        <v>112582198</v>
      </c>
      <c r="AE167" s="9">
        <v>88948512</v>
      </c>
      <c r="AF167" s="9">
        <v>105411483</v>
      </c>
      <c r="AG167" s="9">
        <v>102262868</v>
      </c>
      <c r="AH167" s="9">
        <f t="shared" si="370"/>
        <v>-3148615</v>
      </c>
      <c r="AI167" s="10">
        <f t="shared" si="371"/>
        <v>-2.9869753374022829E-2</v>
      </c>
      <c r="AJ167" s="9">
        <f t="shared" si="372"/>
        <v>27826306</v>
      </c>
      <c r="AK167" s="10">
        <f t="shared" si="373"/>
        <v>0.37382578201287697</v>
      </c>
      <c r="AL167" s="9">
        <f t="shared" si="374"/>
        <v>47981975</v>
      </c>
      <c r="AM167" s="10">
        <f t="shared" si="375"/>
        <v>0.88395699385417259</v>
      </c>
    </row>
    <row r="168" spans="1:39" x14ac:dyDescent="0.2">
      <c r="A168" s="23"/>
      <c r="B168" s="26" t="s">
        <v>40</v>
      </c>
      <c r="C168" s="7">
        <f>+C169+C172+C177+C186</f>
        <v>983176190</v>
      </c>
      <c r="D168" s="7">
        <f t="shared" ref="D168" si="492">+D169+D172+D177+D186</f>
        <v>1021441908</v>
      </c>
      <c r="E168" s="7">
        <f t="shared" ref="E168" si="493">+E169+E172+E177+E186</f>
        <v>1116289458</v>
      </c>
      <c r="F168" s="7">
        <f t="shared" ref="F168" si="494">+F169+F172+F177+F186</f>
        <v>1245059386</v>
      </c>
      <c r="G168" s="7">
        <f t="shared" ref="G168" si="495">+G169+G172+G177+G186</f>
        <v>1308519803</v>
      </c>
      <c r="H168" s="7">
        <f t="shared" ref="H168" si="496">+H169+H172+H177+H186</f>
        <v>1520139271</v>
      </c>
      <c r="I168" s="7">
        <f t="shared" ref="I168" si="497">+I169+I172+I177+I186</f>
        <v>1782126136.3333335</v>
      </c>
      <c r="J168" s="7">
        <f t="shared" ref="J168" si="498">+J169+J172+J177+J186</f>
        <v>2370701049</v>
      </c>
      <c r="K168" s="7">
        <f t="shared" ref="K168" si="499">+K169+K172+K177+K186</f>
        <v>3654937131</v>
      </c>
      <c r="L168" s="7">
        <f t="shared" ref="L168" si="500">+L169+L172+L177+L186</f>
        <v>5689362684</v>
      </c>
      <c r="M168" s="7">
        <f t="shared" ref="M168" si="501">+M169+M172+M177+M186</f>
        <v>6460580682</v>
      </c>
      <c r="N168" s="7">
        <f t="shared" ref="N168" si="502">+N169+N172+N177+N186</f>
        <v>5891601538</v>
      </c>
      <c r="O168" s="7">
        <f t="shared" ref="O168" si="503">+O169+O172+O177+O186</f>
        <v>4789867177</v>
      </c>
      <c r="P168" s="7">
        <f t="shared" ref="P168" si="504">+P169+P172+P177+P186</f>
        <v>4851529682</v>
      </c>
      <c r="Q168" s="7">
        <f t="shared" ref="Q168" si="505">+Q169+Q172+Q177+Q186</f>
        <v>5117203934</v>
      </c>
      <c r="R168" s="7">
        <f t="shared" ref="R168" si="506">+R169+R172+R177+R186</f>
        <v>5610440073.666667</v>
      </c>
      <c r="S168" s="7">
        <f t="shared" ref="S168" si="507">+S169+S172+S177+S186</f>
        <v>5820963760</v>
      </c>
      <c r="T168" s="7">
        <f t="shared" ref="T168" si="508">+T169+T172+T177+T186</f>
        <v>6552214921</v>
      </c>
      <c r="U168" s="7">
        <f t="shared" ref="U168" si="509">+U169+U172+U177+U186</f>
        <v>6745722866.666667</v>
      </c>
      <c r="V168" s="7">
        <f t="shared" ref="V168" si="510">+V169+V172+V177+V186</f>
        <v>6634643981</v>
      </c>
      <c r="W168" s="7">
        <f t="shared" ref="W168" si="511">+W169+W172+W177+W186</f>
        <v>7057948472</v>
      </c>
      <c r="X168" s="7">
        <f t="shared" ref="X168" si="512">+X169+X172+X177+X186</f>
        <v>7761512579</v>
      </c>
      <c r="Y168" s="7">
        <f t="shared" ref="Y168" si="513">+Y169+Y172+Y177+Y186</f>
        <v>8462507132</v>
      </c>
      <c r="Z168" s="7">
        <f t="shared" ref="Z168" si="514">+Z169+Z172+Z177+Z186</f>
        <v>8667211641</v>
      </c>
      <c r="AA168" s="7">
        <f t="shared" ref="AA168" si="515">+AA169+AA172+AA177+AA186</f>
        <v>9155523341</v>
      </c>
      <c r="AB168" s="7">
        <f t="shared" ref="AB168" si="516">+AB169+AB172+AB177+AB186</f>
        <v>10223630480</v>
      </c>
      <c r="AC168" s="7">
        <f t="shared" ref="AC168" si="517">+AC169+AC172+AC177+AC186</f>
        <v>11066692756</v>
      </c>
      <c r="AD168" s="7">
        <f t="shared" ref="AD168" si="518">+AD169+AD172+AD177+AD186</f>
        <v>12401542720</v>
      </c>
      <c r="AE168" s="7">
        <f t="shared" ref="AE168" si="519">+AE169+AE172+AE177+AE186</f>
        <v>14321359861</v>
      </c>
      <c r="AF168" s="7">
        <f t="shared" ref="AF168" si="520">+AF169+AF172+AF177+AF186</f>
        <v>16204443671</v>
      </c>
      <c r="AG168" s="7">
        <f t="shared" ref="AG168" si="521">+AG169+AG172+AG177+AG186</f>
        <v>18346537743</v>
      </c>
      <c r="AH168" s="8">
        <f t="shared" ref="AH168:AH193" si="522">+AG168-AF168</f>
        <v>2142094072</v>
      </c>
      <c r="AI168" s="11">
        <f t="shared" ref="AI168:AI193" si="523">+AH168/AF168</f>
        <v>0.13219176884384876</v>
      </c>
      <c r="AJ168" s="8">
        <f t="shared" ref="AJ168:AJ193" si="524">+AG168-AB168</f>
        <v>8122907263</v>
      </c>
      <c r="AK168" s="11">
        <f t="shared" ref="AK168:AK193" si="525">+AJ168/AB168</f>
        <v>0.79452277533802262</v>
      </c>
      <c r="AL168" s="8">
        <f t="shared" ref="AL168:AL193" si="526">+AG168-W168</f>
        <v>11288589271</v>
      </c>
      <c r="AM168" s="11">
        <f t="shared" ref="AM168:AM193" si="527">+AL168/W168</f>
        <v>1.5994150872287638</v>
      </c>
    </row>
    <row r="169" spans="1:39" x14ac:dyDescent="0.2">
      <c r="A169" s="33"/>
      <c r="B169" s="26" t="s">
        <v>49</v>
      </c>
      <c r="C169" s="7">
        <f>SUM(C170:C171)</f>
        <v>90328624</v>
      </c>
      <c r="D169" s="7">
        <f t="shared" ref="D169:AG169" si="528">SUM(D170:D171)</f>
        <v>98018131</v>
      </c>
      <c r="E169" s="7">
        <f t="shared" si="528"/>
        <v>106135864</v>
      </c>
      <c r="F169" s="7">
        <f t="shared" si="528"/>
        <v>107127600</v>
      </c>
      <c r="G169" s="7">
        <f t="shared" si="528"/>
        <v>116610569</v>
      </c>
      <c r="H169" s="7">
        <f t="shared" si="528"/>
        <v>119818171</v>
      </c>
      <c r="I169" s="7">
        <f t="shared" si="528"/>
        <v>119887454</v>
      </c>
      <c r="J169" s="7">
        <f t="shared" si="528"/>
        <v>121303673</v>
      </c>
      <c r="K169" s="7">
        <f t="shared" si="528"/>
        <v>132374512</v>
      </c>
      <c r="L169" s="7">
        <f t="shared" si="528"/>
        <v>139354212</v>
      </c>
      <c r="M169" s="7">
        <f t="shared" si="528"/>
        <v>154252913</v>
      </c>
      <c r="N169" s="7">
        <f t="shared" si="528"/>
        <v>182116780</v>
      </c>
      <c r="O169" s="7">
        <f t="shared" si="528"/>
        <v>222365769</v>
      </c>
      <c r="P169" s="7">
        <f t="shared" si="528"/>
        <v>247506053</v>
      </c>
      <c r="Q169" s="7">
        <f t="shared" si="528"/>
        <v>258003409</v>
      </c>
      <c r="R169" s="7">
        <f t="shared" si="528"/>
        <v>434623881</v>
      </c>
      <c r="S169" s="7">
        <f t="shared" si="528"/>
        <v>459128374</v>
      </c>
      <c r="T169" s="7">
        <f t="shared" si="528"/>
        <v>480908009</v>
      </c>
      <c r="U169" s="7">
        <f t="shared" si="528"/>
        <v>484643346</v>
      </c>
      <c r="V169" s="7">
        <f t="shared" si="528"/>
        <v>498943654</v>
      </c>
      <c r="W169" s="7">
        <f t="shared" si="528"/>
        <v>592599642</v>
      </c>
      <c r="X169" s="7">
        <f t="shared" si="528"/>
        <v>584981475</v>
      </c>
      <c r="Y169" s="7">
        <f t="shared" si="528"/>
        <v>662125164</v>
      </c>
      <c r="Z169" s="7">
        <f t="shared" si="528"/>
        <v>592773630</v>
      </c>
      <c r="AA169" s="7">
        <f t="shared" si="528"/>
        <v>714599034</v>
      </c>
      <c r="AB169" s="7">
        <f t="shared" si="528"/>
        <v>740710802</v>
      </c>
      <c r="AC169" s="7">
        <f t="shared" si="528"/>
        <v>706045015</v>
      </c>
      <c r="AD169" s="7">
        <f t="shared" si="528"/>
        <v>774804952</v>
      </c>
      <c r="AE169" s="7">
        <f t="shared" si="528"/>
        <v>882155845</v>
      </c>
      <c r="AF169" s="7">
        <f t="shared" si="528"/>
        <v>979056368</v>
      </c>
      <c r="AG169" s="7">
        <f t="shared" si="528"/>
        <v>1095092740</v>
      </c>
      <c r="AH169" s="8">
        <f t="shared" si="522"/>
        <v>116036372</v>
      </c>
      <c r="AI169" s="11">
        <f t="shared" si="523"/>
        <v>0.11851858155729804</v>
      </c>
      <c r="AJ169" s="8">
        <f t="shared" si="524"/>
        <v>354381938</v>
      </c>
      <c r="AK169" s="11">
        <f t="shared" si="525"/>
        <v>0.47843495334904002</v>
      </c>
      <c r="AL169" s="8">
        <f t="shared" si="526"/>
        <v>502493098</v>
      </c>
      <c r="AM169" s="11">
        <f t="shared" si="527"/>
        <v>0.84794701580329335</v>
      </c>
    </row>
    <row r="170" spans="1:39" x14ac:dyDescent="0.2">
      <c r="A170" s="33" t="s">
        <v>50</v>
      </c>
      <c r="B170" s="34" t="s">
        <v>51</v>
      </c>
      <c r="C170" s="1">
        <v>10975183</v>
      </c>
      <c r="D170" s="1">
        <v>10612386</v>
      </c>
      <c r="E170" s="1">
        <v>10331341</v>
      </c>
      <c r="F170" s="1">
        <v>7437068</v>
      </c>
      <c r="G170" s="1">
        <v>9161356</v>
      </c>
      <c r="H170" s="1">
        <v>8389495</v>
      </c>
      <c r="I170" s="1">
        <v>8409819</v>
      </c>
      <c r="J170" s="1">
        <v>8856154</v>
      </c>
      <c r="K170" s="1">
        <v>13123978</v>
      </c>
      <c r="L170" s="1">
        <v>11129300</v>
      </c>
      <c r="M170" s="1">
        <v>13380898</v>
      </c>
      <c r="N170" s="1">
        <v>17661871</v>
      </c>
      <c r="O170" s="1">
        <v>14514180</v>
      </c>
      <c r="P170" s="1">
        <v>27971336</v>
      </c>
      <c r="Q170" s="1">
        <v>22880846</v>
      </c>
      <c r="R170" s="1">
        <v>185555884</v>
      </c>
      <c r="S170" s="1">
        <v>203191201</v>
      </c>
      <c r="T170" s="1">
        <v>200362823</v>
      </c>
      <c r="U170" s="1">
        <v>196812637</v>
      </c>
      <c r="V170" s="1">
        <v>188003280</v>
      </c>
      <c r="W170" s="1">
        <v>235365795</v>
      </c>
      <c r="X170" s="1">
        <v>255014767</v>
      </c>
      <c r="Y170" s="1">
        <v>346024080</v>
      </c>
      <c r="Z170" s="1">
        <v>270427715</v>
      </c>
      <c r="AA170" s="1">
        <v>317516752</v>
      </c>
      <c r="AB170" s="1">
        <v>318491963</v>
      </c>
      <c r="AC170" s="1">
        <v>275177189</v>
      </c>
      <c r="AD170" s="1">
        <v>312537561</v>
      </c>
      <c r="AE170" s="1">
        <v>390701739</v>
      </c>
      <c r="AF170" s="1">
        <v>462256218</v>
      </c>
      <c r="AG170" s="1">
        <v>537567048</v>
      </c>
      <c r="AH170" s="9">
        <f t="shared" si="522"/>
        <v>75310830</v>
      </c>
      <c r="AI170" s="10">
        <f t="shared" si="523"/>
        <v>0.16292010159612391</v>
      </c>
      <c r="AJ170" s="9">
        <f t="shared" si="524"/>
        <v>219075085</v>
      </c>
      <c r="AK170" s="10">
        <f t="shared" si="525"/>
        <v>0.68785121902746416</v>
      </c>
      <c r="AL170" s="9">
        <f t="shared" si="526"/>
        <v>302201253</v>
      </c>
      <c r="AM170" s="10">
        <f t="shared" si="527"/>
        <v>1.2839641928428895</v>
      </c>
    </row>
    <row r="171" spans="1:39" x14ac:dyDescent="0.2">
      <c r="A171" s="33" t="s">
        <v>52</v>
      </c>
      <c r="B171" s="34" t="s">
        <v>53</v>
      </c>
      <c r="C171" s="1">
        <v>79353441</v>
      </c>
      <c r="D171" s="1">
        <v>87405745</v>
      </c>
      <c r="E171" s="1">
        <v>95804523</v>
      </c>
      <c r="F171" s="1">
        <v>99690532</v>
      </c>
      <c r="G171" s="1">
        <v>107449213</v>
      </c>
      <c r="H171" s="1">
        <v>111428676</v>
      </c>
      <c r="I171" s="1">
        <v>111477635</v>
      </c>
      <c r="J171" s="1">
        <v>112447519</v>
      </c>
      <c r="K171" s="1">
        <v>119250534</v>
      </c>
      <c r="L171" s="1">
        <v>128224912</v>
      </c>
      <c r="M171" s="1">
        <v>140872015</v>
      </c>
      <c r="N171" s="1">
        <v>164454909</v>
      </c>
      <c r="O171" s="1">
        <v>207851589</v>
      </c>
      <c r="P171" s="1">
        <v>219534717</v>
      </c>
      <c r="Q171" s="1">
        <v>235122563</v>
      </c>
      <c r="R171" s="1">
        <v>249067997</v>
      </c>
      <c r="S171" s="1">
        <v>255937173</v>
      </c>
      <c r="T171" s="1">
        <v>280545186</v>
      </c>
      <c r="U171" s="1">
        <v>287830709</v>
      </c>
      <c r="V171" s="1">
        <v>310940374</v>
      </c>
      <c r="W171" s="1">
        <v>357233847</v>
      </c>
      <c r="X171" s="1">
        <v>329966708</v>
      </c>
      <c r="Y171" s="1">
        <v>316101084</v>
      </c>
      <c r="Z171" s="1">
        <v>322345915</v>
      </c>
      <c r="AA171" s="1">
        <v>397082282</v>
      </c>
      <c r="AB171" s="1">
        <v>422218839</v>
      </c>
      <c r="AC171" s="1">
        <v>430867826</v>
      </c>
      <c r="AD171" s="1">
        <v>462267391</v>
      </c>
      <c r="AE171" s="1">
        <v>491454106</v>
      </c>
      <c r="AF171" s="1">
        <v>516800150</v>
      </c>
      <c r="AG171" s="1">
        <v>557525692</v>
      </c>
      <c r="AH171" s="9">
        <f t="shared" si="522"/>
        <v>40725542</v>
      </c>
      <c r="AI171" s="10">
        <f t="shared" si="523"/>
        <v>7.8803270471186973E-2</v>
      </c>
      <c r="AJ171" s="9">
        <f t="shared" si="524"/>
        <v>135306853</v>
      </c>
      <c r="AK171" s="10">
        <f t="shared" si="525"/>
        <v>0.32046616707218978</v>
      </c>
      <c r="AL171" s="9">
        <f t="shared" si="526"/>
        <v>200291845</v>
      </c>
      <c r="AM171" s="10">
        <f t="shared" si="527"/>
        <v>0.5606743221058782</v>
      </c>
    </row>
    <row r="172" spans="1:39" x14ac:dyDescent="0.2">
      <c r="A172" s="33"/>
      <c r="B172" s="26" t="s">
        <v>54</v>
      </c>
      <c r="C172" s="7">
        <f>SUM(C173:C176)</f>
        <v>211116942</v>
      </c>
      <c r="D172" s="7">
        <f t="shared" ref="D172:AG172" si="529">SUM(D173:D176)</f>
        <v>139085263</v>
      </c>
      <c r="E172" s="7">
        <f t="shared" si="529"/>
        <v>124645205</v>
      </c>
      <c r="F172" s="7">
        <f t="shared" si="529"/>
        <v>169893704</v>
      </c>
      <c r="G172" s="7">
        <f t="shared" si="529"/>
        <v>181413861</v>
      </c>
      <c r="H172" s="7">
        <f t="shared" si="529"/>
        <v>237318348</v>
      </c>
      <c r="I172" s="7">
        <f t="shared" si="529"/>
        <v>325701741</v>
      </c>
      <c r="J172" s="7">
        <f t="shared" si="529"/>
        <v>607741413</v>
      </c>
      <c r="K172" s="7">
        <f t="shared" si="529"/>
        <v>1542972170</v>
      </c>
      <c r="L172" s="7">
        <f t="shared" si="529"/>
        <v>3079030178</v>
      </c>
      <c r="M172" s="7">
        <f t="shared" si="529"/>
        <v>3099171939</v>
      </c>
      <c r="N172" s="7">
        <f t="shared" si="529"/>
        <v>2487496426</v>
      </c>
      <c r="O172" s="7">
        <f t="shared" si="529"/>
        <v>1597398484</v>
      </c>
      <c r="P172" s="7">
        <f t="shared" si="529"/>
        <v>1741995063</v>
      </c>
      <c r="Q172" s="7">
        <f t="shared" si="529"/>
        <v>1936661810</v>
      </c>
      <c r="R172" s="7">
        <f t="shared" si="529"/>
        <v>2011130708</v>
      </c>
      <c r="S172" s="7">
        <f t="shared" si="529"/>
        <v>1847175579</v>
      </c>
      <c r="T172" s="7">
        <f t="shared" si="529"/>
        <v>2170439650</v>
      </c>
      <c r="U172" s="7">
        <f t="shared" si="529"/>
        <v>2221346487</v>
      </c>
      <c r="V172" s="7">
        <f t="shared" si="529"/>
        <v>2061356169</v>
      </c>
      <c r="W172" s="7">
        <f t="shared" si="529"/>
        <v>2147108628</v>
      </c>
      <c r="X172" s="7">
        <f t="shared" si="529"/>
        <v>2434984350</v>
      </c>
      <c r="Y172" s="7">
        <f t="shared" si="529"/>
        <v>2604445584</v>
      </c>
      <c r="Z172" s="7">
        <f t="shared" si="529"/>
        <v>2320364394</v>
      </c>
      <c r="AA172" s="7">
        <f t="shared" si="529"/>
        <v>1888270441</v>
      </c>
      <c r="AB172" s="7">
        <f t="shared" si="529"/>
        <v>2074271177</v>
      </c>
      <c r="AC172" s="7">
        <f t="shared" si="529"/>
        <v>2231999537</v>
      </c>
      <c r="AD172" s="7">
        <f t="shared" si="529"/>
        <v>2594167385</v>
      </c>
      <c r="AE172" s="7">
        <f t="shared" si="529"/>
        <v>2866793441</v>
      </c>
      <c r="AF172" s="7">
        <f t="shared" si="529"/>
        <v>3377088689</v>
      </c>
      <c r="AG172" s="7">
        <f t="shared" si="529"/>
        <v>3771832458</v>
      </c>
      <c r="AH172" s="8">
        <f t="shared" si="522"/>
        <v>394743769</v>
      </c>
      <c r="AI172" s="11">
        <f t="shared" si="523"/>
        <v>0.11688877768765048</v>
      </c>
      <c r="AJ172" s="8">
        <f t="shared" si="524"/>
        <v>1697561281</v>
      </c>
      <c r="AK172" s="11">
        <f t="shared" si="525"/>
        <v>0.81838927321699939</v>
      </c>
      <c r="AL172" s="8">
        <f t="shared" si="526"/>
        <v>1624723830</v>
      </c>
      <c r="AM172" s="11">
        <f t="shared" si="527"/>
        <v>0.75670313500319086</v>
      </c>
    </row>
    <row r="173" spans="1:39" x14ac:dyDescent="0.2">
      <c r="A173" s="33" t="s">
        <v>55</v>
      </c>
      <c r="B173" s="34" t="s">
        <v>56</v>
      </c>
      <c r="C173" s="1">
        <v>199810025</v>
      </c>
      <c r="D173" s="1">
        <v>120193611</v>
      </c>
      <c r="E173" s="1">
        <v>103392609</v>
      </c>
      <c r="F173" s="1">
        <v>144594683</v>
      </c>
      <c r="G173" s="1">
        <v>162775647</v>
      </c>
      <c r="H173" s="1">
        <v>208315724</v>
      </c>
      <c r="I173" s="1">
        <v>274075473</v>
      </c>
      <c r="J173" s="1">
        <v>547135773</v>
      </c>
      <c r="K173" s="1">
        <v>1467202953</v>
      </c>
      <c r="L173" s="1">
        <v>2989219899</v>
      </c>
      <c r="M173" s="1">
        <v>2951578513</v>
      </c>
      <c r="N173" s="1">
        <v>2342724226</v>
      </c>
      <c r="O173" s="1">
        <v>1485893174</v>
      </c>
      <c r="P173" s="1">
        <v>1629181516</v>
      </c>
      <c r="Q173" s="1">
        <v>1804968085</v>
      </c>
      <c r="R173" s="1">
        <v>1907364759</v>
      </c>
      <c r="S173" s="1">
        <v>1694467385</v>
      </c>
      <c r="T173" s="1">
        <v>2013036310</v>
      </c>
      <c r="U173" s="1">
        <v>2057254900</v>
      </c>
      <c r="V173" s="1">
        <v>1886996560</v>
      </c>
      <c r="W173" s="1">
        <v>1958313844</v>
      </c>
      <c r="X173" s="1">
        <v>2225866554</v>
      </c>
      <c r="Y173" s="1">
        <v>2334527868</v>
      </c>
      <c r="Z173" s="1">
        <v>2017994221</v>
      </c>
      <c r="AA173" s="1">
        <v>1519202555</v>
      </c>
      <c r="AB173" s="1">
        <v>1652355976</v>
      </c>
      <c r="AC173" s="1">
        <v>1793124240</v>
      </c>
      <c r="AD173" s="14">
        <v>2095472037</v>
      </c>
      <c r="AE173" s="14">
        <v>2319493864</v>
      </c>
      <c r="AF173" s="14">
        <v>2784700981</v>
      </c>
      <c r="AG173" s="14">
        <v>3134948167</v>
      </c>
      <c r="AH173" s="9">
        <f t="shared" si="522"/>
        <v>350247186</v>
      </c>
      <c r="AI173" s="10">
        <f t="shared" si="523"/>
        <v>0.12577550997027498</v>
      </c>
      <c r="AJ173" s="9">
        <f t="shared" si="524"/>
        <v>1482592191</v>
      </c>
      <c r="AK173" s="10">
        <f t="shared" si="525"/>
        <v>0.89725955698059578</v>
      </c>
      <c r="AL173" s="9">
        <f t="shared" si="526"/>
        <v>1176634323</v>
      </c>
      <c r="AM173" s="10">
        <f t="shared" si="527"/>
        <v>0.60084052747982308</v>
      </c>
    </row>
    <row r="174" spans="1:39" x14ac:dyDescent="0.2">
      <c r="A174" s="33" t="s">
        <v>57</v>
      </c>
      <c r="B174" s="34" t="s">
        <v>58</v>
      </c>
      <c r="C174" s="1">
        <v>5118848</v>
      </c>
      <c r="D174" s="1">
        <v>5646284</v>
      </c>
      <c r="E174" s="1">
        <v>7310391</v>
      </c>
      <c r="F174" s="1">
        <v>7721937</v>
      </c>
      <c r="G174" s="1">
        <v>8083839</v>
      </c>
      <c r="H174" s="1">
        <v>9667586</v>
      </c>
      <c r="I174" s="1">
        <v>11096726</v>
      </c>
      <c r="J174" s="1">
        <v>12334749</v>
      </c>
      <c r="K174" s="1">
        <v>12318049</v>
      </c>
      <c r="L174" s="1">
        <v>14737298</v>
      </c>
      <c r="M174" s="1">
        <v>15686078</v>
      </c>
      <c r="N174" s="1">
        <v>18127338</v>
      </c>
      <c r="O174" s="1">
        <v>24326147</v>
      </c>
      <c r="P174" s="1">
        <v>25658060</v>
      </c>
      <c r="Q174" s="1">
        <v>35734686</v>
      </c>
      <c r="R174" s="1">
        <v>45736407</v>
      </c>
      <c r="S174" s="1">
        <v>81142314</v>
      </c>
      <c r="T174" s="1">
        <v>71464319</v>
      </c>
      <c r="U174" s="1">
        <v>79493472</v>
      </c>
      <c r="V174" s="1">
        <v>92803298</v>
      </c>
      <c r="W174" s="1">
        <v>115695759</v>
      </c>
      <c r="X174" s="1">
        <v>120825451</v>
      </c>
      <c r="Y174" s="1">
        <v>141994073</v>
      </c>
      <c r="Z174" s="1">
        <v>152674284</v>
      </c>
      <c r="AA174" s="1">
        <v>195785007</v>
      </c>
      <c r="AB174" s="1">
        <v>221634916</v>
      </c>
      <c r="AC174" s="1">
        <v>204244599</v>
      </c>
      <c r="AD174" s="14">
        <v>222792631</v>
      </c>
      <c r="AE174" s="14">
        <v>259938597</v>
      </c>
      <c r="AF174" s="14">
        <v>239451878</v>
      </c>
      <c r="AG174" s="14">
        <v>233084813</v>
      </c>
      <c r="AH174" s="9">
        <f t="shared" si="522"/>
        <v>-6367065</v>
      </c>
      <c r="AI174" s="10">
        <f t="shared" si="523"/>
        <v>-2.6590165227269591E-2</v>
      </c>
      <c r="AJ174" s="9">
        <f t="shared" si="524"/>
        <v>11449897</v>
      </c>
      <c r="AK174" s="10">
        <f t="shared" si="525"/>
        <v>5.1661070406433612E-2</v>
      </c>
      <c r="AL174" s="9">
        <f t="shared" si="526"/>
        <v>117389054</v>
      </c>
      <c r="AM174" s="10">
        <f t="shared" si="527"/>
        <v>1.0146357568733353</v>
      </c>
    </row>
    <row r="175" spans="1:39" x14ac:dyDescent="0.2">
      <c r="A175" s="33" t="s">
        <v>59</v>
      </c>
      <c r="B175" s="34" t="s">
        <v>60</v>
      </c>
      <c r="C175" s="1">
        <v>6188069</v>
      </c>
      <c r="D175" s="1">
        <v>5983248</v>
      </c>
      <c r="E175" s="1">
        <v>5408303</v>
      </c>
      <c r="F175" s="1">
        <v>9624662</v>
      </c>
      <c r="G175" s="1">
        <v>10554375</v>
      </c>
      <c r="H175" s="1">
        <v>19335038</v>
      </c>
      <c r="I175" s="1">
        <v>29060166</v>
      </c>
      <c r="J175" s="1">
        <v>36814562</v>
      </c>
      <c r="K175" s="1">
        <v>48737545</v>
      </c>
      <c r="L175" s="1">
        <v>50324492</v>
      </c>
      <c r="M175" s="1">
        <v>68953738</v>
      </c>
      <c r="N175" s="1">
        <v>83652630</v>
      </c>
      <c r="O175" s="1">
        <v>61664478</v>
      </c>
      <c r="P175" s="1">
        <v>57382824</v>
      </c>
      <c r="Q175" s="1">
        <v>62263610</v>
      </c>
      <c r="R175" s="1">
        <v>30864141</v>
      </c>
      <c r="S175" s="1">
        <v>35216263</v>
      </c>
      <c r="T175" s="1">
        <v>40535520</v>
      </c>
      <c r="U175" s="1">
        <v>38765294</v>
      </c>
      <c r="V175" s="1">
        <v>35226826</v>
      </c>
      <c r="W175" s="1">
        <v>30225558</v>
      </c>
      <c r="X175" s="1">
        <v>28022353</v>
      </c>
      <c r="Y175" s="1">
        <v>38175123</v>
      </c>
      <c r="Z175" s="1">
        <v>38723612</v>
      </c>
      <c r="AA175" s="1">
        <v>39569907</v>
      </c>
      <c r="AB175" s="1">
        <v>40173555</v>
      </c>
      <c r="AC175" s="1">
        <v>44118689</v>
      </c>
      <c r="AD175" s="14">
        <v>46690195</v>
      </c>
      <c r="AE175" s="14">
        <v>50292797</v>
      </c>
      <c r="AF175" s="14">
        <v>53856652</v>
      </c>
      <c r="AG175" s="14">
        <v>50791109</v>
      </c>
      <c r="AH175" s="9">
        <f t="shared" si="522"/>
        <v>-3065543</v>
      </c>
      <c r="AI175" s="10">
        <f t="shared" si="523"/>
        <v>-5.6920415327711048E-2</v>
      </c>
      <c r="AJ175" s="9">
        <f t="shared" si="524"/>
        <v>10617554</v>
      </c>
      <c r="AK175" s="10">
        <f t="shared" si="525"/>
        <v>0.2642921195298748</v>
      </c>
      <c r="AL175" s="9">
        <f t="shared" si="526"/>
        <v>20565551</v>
      </c>
      <c r="AM175" s="10">
        <f t="shared" si="527"/>
        <v>0.68040269099415795</v>
      </c>
    </row>
    <row r="176" spans="1:39" x14ac:dyDescent="0.2">
      <c r="A176" s="33" t="s">
        <v>61</v>
      </c>
      <c r="B176" s="34" t="s">
        <v>62</v>
      </c>
      <c r="C176" s="1">
        <v>0</v>
      </c>
      <c r="D176" s="1">
        <v>7262120</v>
      </c>
      <c r="E176" s="1">
        <v>8533902</v>
      </c>
      <c r="F176" s="1">
        <v>7952422</v>
      </c>
      <c r="G176" s="1">
        <v>0</v>
      </c>
      <c r="H176" s="1">
        <v>0</v>
      </c>
      <c r="I176" s="1">
        <v>11469376</v>
      </c>
      <c r="J176" s="1">
        <v>11456329</v>
      </c>
      <c r="K176" s="1">
        <v>14713623</v>
      </c>
      <c r="L176" s="1">
        <v>24748489</v>
      </c>
      <c r="M176" s="1">
        <v>62953610</v>
      </c>
      <c r="N176" s="1">
        <v>42992232</v>
      </c>
      <c r="O176" s="1">
        <v>25514685</v>
      </c>
      <c r="P176" s="1">
        <v>29772663</v>
      </c>
      <c r="Q176" s="1">
        <v>33695429</v>
      </c>
      <c r="R176" s="1">
        <v>27165401</v>
      </c>
      <c r="S176" s="1">
        <v>36349617</v>
      </c>
      <c r="T176" s="1">
        <v>45403501</v>
      </c>
      <c r="U176" s="1">
        <v>45832821</v>
      </c>
      <c r="V176" s="1">
        <v>46329485</v>
      </c>
      <c r="W176" s="1">
        <v>42873467</v>
      </c>
      <c r="X176" s="1">
        <v>60269992</v>
      </c>
      <c r="Y176" s="1">
        <v>89748520</v>
      </c>
      <c r="Z176" s="1">
        <v>110972277</v>
      </c>
      <c r="AA176" s="1">
        <v>133712972</v>
      </c>
      <c r="AB176" s="1">
        <v>160106730</v>
      </c>
      <c r="AC176" s="1">
        <v>190512009</v>
      </c>
      <c r="AD176" s="14">
        <v>229212522</v>
      </c>
      <c r="AE176" s="14">
        <v>237068183</v>
      </c>
      <c r="AF176" s="14">
        <v>299079178</v>
      </c>
      <c r="AG176" s="14">
        <v>353008369</v>
      </c>
      <c r="AH176" s="9">
        <f t="shared" si="522"/>
        <v>53929191</v>
      </c>
      <c r="AI176" s="10">
        <f t="shared" si="523"/>
        <v>0.18031743754491661</v>
      </c>
      <c r="AJ176" s="9">
        <f t="shared" si="524"/>
        <v>192901639</v>
      </c>
      <c r="AK176" s="10">
        <f t="shared" si="525"/>
        <v>1.2048315458069752</v>
      </c>
      <c r="AL176" s="9">
        <f t="shared" si="526"/>
        <v>310134902</v>
      </c>
      <c r="AM176" s="10">
        <f t="shared" si="527"/>
        <v>7.2337257446429515</v>
      </c>
    </row>
    <row r="177" spans="1:71" x14ac:dyDescent="0.2">
      <c r="A177" s="33"/>
      <c r="B177" s="26" t="s">
        <v>88</v>
      </c>
      <c r="C177" s="7">
        <f t="shared" ref="C177:AG177" si="530">SUM(C178:C185)</f>
        <v>288777187</v>
      </c>
      <c r="D177" s="7">
        <f t="shared" si="530"/>
        <v>361294225</v>
      </c>
      <c r="E177" s="7">
        <f t="shared" si="530"/>
        <v>420900648</v>
      </c>
      <c r="F177" s="7">
        <f t="shared" si="530"/>
        <v>488521761</v>
      </c>
      <c r="G177" s="7">
        <f t="shared" si="530"/>
        <v>514273060</v>
      </c>
      <c r="H177" s="7">
        <f t="shared" si="530"/>
        <v>622393673</v>
      </c>
      <c r="I177" s="7">
        <f t="shared" si="530"/>
        <v>758998870.33333337</v>
      </c>
      <c r="J177" s="7">
        <f t="shared" si="530"/>
        <v>988685336</v>
      </c>
      <c r="K177" s="7">
        <f t="shared" si="530"/>
        <v>1283638046</v>
      </c>
      <c r="L177" s="7">
        <f t="shared" si="530"/>
        <v>1718652657</v>
      </c>
      <c r="M177" s="7">
        <f t="shared" si="530"/>
        <v>2329615685</v>
      </c>
      <c r="N177" s="7">
        <f t="shared" si="530"/>
        <v>2226972873</v>
      </c>
      <c r="O177" s="7">
        <f t="shared" si="530"/>
        <v>2023296632</v>
      </c>
      <c r="P177" s="7">
        <f t="shared" si="530"/>
        <v>1885761666</v>
      </c>
      <c r="Q177" s="7">
        <f t="shared" si="530"/>
        <v>1909153560</v>
      </c>
      <c r="R177" s="7">
        <f t="shared" si="530"/>
        <v>2039925578</v>
      </c>
      <c r="S177" s="7">
        <f t="shared" si="530"/>
        <v>2266451064</v>
      </c>
      <c r="T177" s="7">
        <f t="shared" si="530"/>
        <v>2488564485</v>
      </c>
      <c r="U177" s="7">
        <f t="shared" si="530"/>
        <v>2557225847</v>
      </c>
      <c r="V177" s="7">
        <f t="shared" si="530"/>
        <v>2412775800</v>
      </c>
      <c r="W177" s="7">
        <f t="shared" si="530"/>
        <v>2518031701</v>
      </c>
      <c r="X177" s="7">
        <f t="shared" si="530"/>
        <v>2833808572</v>
      </c>
      <c r="Y177" s="7">
        <f t="shared" si="530"/>
        <v>3303238755</v>
      </c>
      <c r="Z177" s="7">
        <f t="shared" si="530"/>
        <v>3897450381</v>
      </c>
      <c r="AA177" s="7">
        <f t="shared" si="530"/>
        <v>4535884593</v>
      </c>
      <c r="AB177" s="7">
        <f t="shared" si="530"/>
        <v>5276494698</v>
      </c>
      <c r="AC177" s="7">
        <f t="shared" si="530"/>
        <v>5922835872</v>
      </c>
      <c r="AD177" s="7">
        <f t="shared" si="530"/>
        <v>6706760278</v>
      </c>
      <c r="AE177" s="7">
        <f t="shared" si="530"/>
        <v>7951850195</v>
      </c>
      <c r="AF177" s="7">
        <f t="shared" si="530"/>
        <v>8843297619</v>
      </c>
      <c r="AG177" s="7">
        <f t="shared" si="530"/>
        <v>10065497305</v>
      </c>
      <c r="AH177" s="8">
        <f t="shared" si="522"/>
        <v>1222199686</v>
      </c>
      <c r="AI177" s="11">
        <f t="shared" si="523"/>
        <v>0.13820632739692937</v>
      </c>
      <c r="AJ177" s="8">
        <f t="shared" si="524"/>
        <v>4789002607</v>
      </c>
      <c r="AK177" s="11">
        <f t="shared" si="525"/>
        <v>0.90761061672538423</v>
      </c>
      <c r="AL177" s="8">
        <f t="shared" si="526"/>
        <v>7547465604</v>
      </c>
      <c r="AM177" s="11">
        <f t="shared" si="527"/>
        <v>2.9973671900169614</v>
      </c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</row>
    <row r="178" spans="1:71" x14ac:dyDescent="0.2">
      <c r="A178" s="33" t="s">
        <v>87</v>
      </c>
      <c r="B178" s="34" t="s">
        <v>86</v>
      </c>
      <c r="C178" s="1">
        <v>61335817</v>
      </c>
      <c r="D178" s="1">
        <v>105131956</v>
      </c>
      <c r="E178" s="1">
        <v>122527370</v>
      </c>
      <c r="F178" s="1">
        <v>135370807</v>
      </c>
      <c r="G178" s="1">
        <v>146548579</v>
      </c>
      <c r="H178" s="1">
        <v>172845252</v>
      </c>
      <c r="I178" s="1">
        <v>205299966</v>
      </c>
      <c r="J178" s="1">
        <v>268075148</v>
      </c>
      <c r="K178" s="1">
        <v>319618629</v>
      </c>
      <c r="L178" s="1">
        <v>414683019</v>
      </c>
      <c r="M178" s="1">
        <v>554147325</v>
      </c>
      <c r="N178" s="1">
        <v>483463067</v>
      </c>
      <c r="O178" s="1">
        <v>505426877</v>
      </c>
      <c r="P178" s="1">
        <v>465434021</v>
      </c>
      <c r="Q178" s="1">
        <v>490657774</v>
      </c>
      <c r="R178" s="1">
        <v>476657543</v>
      </c>
      <c r="S178" s="1">
        <v>476145854</v>
      </c>
      <c r="T178" s="1">
        <v>524303379</v>
      </c>
      <c r="U178" s="1">
        <v>546344610</v>
      </c>
      <c r="V178" s="1">
        <v>534518954</v>
      </c>
      <c r="W178" s="1">
        <v>515112954</v>
      </c>
      <c r="X178" s="1">
        <v>507959937</v>
      </c>
      <c r="Y178" s="1">
        <v>611997620</v>
      </c>
      <c r="Z178" s="1">
        <v>636767737</v>
      </c>
      <c r="AA178" s="1">
        <v>659516312</v>
      </c>
      <c r="AB178" s="1">
        <v>571690820</v>
      </c>
      <c r="AC178" s="1">
        <v>594162733</v>
      </c>
      <c r="AD178" s="14">
        <v>738753575</v>
      </c>
      <c r="AE178" s="14">
        <v>786107053</v>
      </c>
      <c r="AF178" s="14">
        <v>815531836</v>
      </c>
      <c r="AG178" s="14">
        <v>1130612382</v>
      </c>
      <c r="AH178" s="9">
        <f t="shared" si="522"/>
        <v>315080546</v>
      </c>
      <c r="AI178" s="10">
        <f t="shared" si="523"/>
        <v>0.38634978070923526</v>
      </c>
      <c r="AJ178" s="9">
        <f t="shared" si="524"/>
        <v>558921562</v>
      </c>
      <c r="AK178" s="10">
        <f t="shared" si="525"/>
        <v>0.97766404924955763</v>
      </c>
      <c r="AL178" s="9">
        <f t="shared" si="526"/>
        <v>615499428</v>
      </c>
      <c r="AM178" s="10">
        <f t="shared" si="527"/>
        <v>1.194882449024957</v>
      </c>
    </row>
    <row r="179" spans="1:71" x14ac:dyDescent="0.2">
      <c r="A179" s="33" t="s">
        <v>89</v>
      </c>
      <c r="B179" s="34" t="s">
        <v>90</v>
      </c>
      <c r="C179" s="14">
        <v>5703225</v>
      </c>
      <c r="D179" s="14">
        <v>10918092</v>
      </c>
      <c r="E179" s="14">
        <v>14415556</v>
      </c>
      <c r="F179" s="14">
        <v>17222900</v>
      </c>
      <c r="G179" s="14">
        <v>21454231</v>
      </c>
      <c r="H179" s="14">
        <v>24847807</v>
      </c>
      <c r="I179" s="14">
        <v>26705992</v>
      </c>
      <c r="J179" s="14">
        <v>29667235</v>
      </c>
      <c r="K179" s="14">
        <v>30892492</v>
      </c>
      <c r="L179" s="14">
        <v>32145688</v>
      </c>
      <c r="M179" s="14">
        <v>39181173</v>
      </c>
      <c r="N179" s="14">
        <v>44678298</v>
      </c>
      <c r="O179" s="14">
        <v>35354622</v>
      </c>
      <c r="P179" s="14">
        <v>35218674</v>
      </c>
      <c r="Q179" s="14">
        <v>37560861</v>
      </c>
      <c r="R179" s="14">
        <v>43469692</v>
      </c>
      <c r="S179" s="14">
        <v>54853121</v>
      </c>
      <c r="T179" s="14">
        <v>73367888</v>
      </c>
      <c r="U179" s="14">
        <v>87195697</v>
      </c>
      <c r="V179" s="14">
        <v>70477298</v>
      </c>
      <c r="W179" s="14">
        <v>79290216</v>
      </c>
      <c r="X179" s="14">
        <v>99192883</v>
      </c>
      <c r="Y179" s="14">
        <v>102417455</v>
      </c>
      <c r="Z179" s="14">
        <v>105595663</v>
      </c>
      <c r="AA179" s="14">
        <v>123617076</v>
      </c>
      <c r="AB179" s="14">
        <v>138376400</v>
      </c>
      <c r="AC179" s="14">
        <v>166236899</v>
      </c>
      <c r="AD179" s="14">
        <v>151910683</v>
      </c>
      <c r="AE179" s="14">
        <v>154644664</v>
      </c>
      <c r="AF179" s="14">
        <v>174081039</v>
      </c>
      <c r="AG179" s="14">
        <v>194271103</v>
      </c>
      <c r="AH179" s="9">
        <f t="shared" si="522"/>
        <v>20190064</v>
      </c>
      <c r="AI179" s="10">
        <f t="shared" si="523"/>
        <v>0.11598083350134417</v>
      </c>
      <c r="AJ179" s="9">
        <f t="shared" si="524"/>
        <v>55894703</v>
      </c>
      <c r="AK179" s="10">
        <f t="shared" si="525"/>
        <v>0.40393233961860547</v>
      </c>
      <c r="AL179" s="9">
        <f t="shared" si="526"/>
        <v>114980887</v>
      </c>
      <c r="AM179" s="10">
        <f t="shared" si="527"/>
        <v>1.4501270497232597</v>
      </c>
    </row>
    <row r="180" spans="1:71" x14ac:dyDescent="0.2">
      <c r="A180" s="33" t="s">
        <v>85</v>
      </c>
      <c r="B180" s="34" t="s">
        <v>84</v>
      </c>
      <c r="C180" s="1">
        <v>0</v>
      </c>
      <c r="D180" s="1">
        <v>133556</v>
      </c>
      <c r="E180" s="1">
        <v>178954</v>
      </c>
      <c r="F180" s="1">
        <v>0</v>
      </c>
      <c r="G180" s="1">
        <v>0</v>
      </c>
      <c r="H180" s="1">
        <v>0</v>
      </c>
      <c r="I180" s="1">
        <v>1111369.3333333333</v>
      </c>
      <c r="J180" s="1">
        <v>929471</v>
      </c>
      <c r="K180" s="1">
        <v>1287377</v>
      </c>
      <c r="L180" s="1">
        <v>4642439</v>
      </c>
      <c r="M180" s="1">
        <v>20739939</v>
      </c>
      <c r="N180" s="1">
        <v>17291539</v>
      </c>
      <c r="O180" s="1">
        <v>14203520</v>
      </c>
      <c r="P180" s="1">
        <v>12390450</v>
      </c>
      <c r="Q180" s="1">
        <v>15800356</v>
      </c>
      <c r="R180" s="1">
        <v>14990927</v>
      </c>
      <c r="S180" s="1">
        <v>17311039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H180" s="9"/>
      <c r="AI180" s="10"/>
      <c r="AJ180" s="9"/>
      <c r="AK180" s="10"/>
      <c r="AL180" s="9"/>
      <c r="AM180" s="10"/>
    </row>
    <row r="181" spans="1:71" x14ac:dyDescent="0.2">
      <c r="A181" s="33" t="s">
        <v>83</v>
      </c>
      <c r="B181" s="34" t="s">
        <v>82</v>
      </c>
      <c r="C181" s="1">
        <v>136028823</v>
      </c>
      <c r="D181" s="1">
        <v>149949422</v>
      </c>
      <c r="E181" s="1">
        <v>156568419</v>
      </c>
      <c r="F181" s="1">
        <v>175244129</v>
      </c>
      <c r="G181" s="1">
        <v>157151916</v>
      </c>
      <c r="H181" s="1">
        <v>179389182</v>
      </c>
      <c r="I181" s="1">
        <v>201186527</v>
      </c>
      <c r="J181" s="1">
        <v>250464858</v>
      </c>
      <c r="K181" s="1">
        <v>321228008</v>
      </c>
      <c r="L181" s="1">
        <v>393681225</v>
      </c>
      <c r="M181" s="1">
        <v>509904333</v>
      </c>
      <c r="N181" s="1">
        <v>420355850</v>
      </c>
      <c r="O181" s="1">
        <v>382982542</v>
      </c>
      <c r="P181" s="1">
        <v>360848354</v>
      </c>
      <c r="Q181" s="1">
        <v>314584795</v>
      </c>
      <c r="R181" s="1">
        <v>326652735</v>
      </c>
      <c r="S181" s="1">
        <v>338330235</v>
      </c>
      <c r="T181" s="1">
        <v>448732632</v>
      </c>
      <c r="U181" s="1">
        <v>412993662</v>
      </c>
      <c r="V181" s="1">
        <v>351154932</v>
      </c>
      <c r="W181" s="1">
        <v>358693068</v>
      </c>
      <c r="X181" s="1">
        <v>445606041</v>
      </c>
      <c r="Y181" s="1">
        <v>474865578</v>
      </c>
      <c r="Z181" s="1">
        <v>548111451</v>
      </c>
      <c r="AA181" s="1">
        <v>569660797</v>
      </c>
      <c r="AB181" s="1">
        <v>609217329</v>
      </c>
      <c r="AC181" s="1">
        <v>668776408</v>
      </c>
      <c r="AD181" s="14">
        <v>743759602</v>
      </c>
      <c r="AE181" s="14">
        <v>751216948</v>
      </c>
      <c r="AF181" s="14">
        <v>803186276</v>
      </c>
      <c r="AG181" s="14">
        <v>846104023</v>
      </c>
      <c r="AH181" s="9">
        <f t="shared" si="522"/>
        <v>42917747</v>
      </c>
      <c r="AI181" s="10">
        <f t="shared" si="523"/>
        <v>5.3434362964638105E-2</v>
      </c>
      <c r="AJ181" s="9">
        <f t="shared" si="524"/>
        <v>236886694</v>
      </c>
      <c r="AK181" s="10">
        <f t="shared" si="525"/>
        <v>0.38883774758810252</v>
      </c>
      <c r="AL181" s="9">
        <f t="shared" si="526"/>
        <v>487410955</v>
      </c>
      <c r="AM181" s="10">
        <f t="shared" si="527"/>
        <v>1.3588524520914353</v>
      </c>
    </row>
    <row r="182" spans="1:71" x14ac:dyDescent="0.2">
      <c r="A182" s="33" t="s">
        <v>81</v>
      </c>
      <c r="B182" s="34" t="s">
        <v>80</v>
      </c>
      <c r="C182" s="1">
        <v>31716530</v>
      </c>
      <c r="D182" s="1">
        <v>40732834</v>
      </c>
      <c r="E182" s="1">
        <v>42480791</v>
      </c>
      <c r="F182" s="1">
        <v>41852568</v>
      </c>
      <c r="G182" s="1">
        <v>47878372</v>
      </c>
      <c r="H182" s="1">
        <v>68036980</v>
      </c>
      <c r="I182" s="1">
        <v>75822066</v>
      </c>
      <c r="J182" s="1">
        <v>90958940</v>
      </c>
      <c r="K182" s="1">
        <v>118078175</v>
      </c>
      <c r="L182" s="1">
        <v>156906704</v>
      </c>
      <c r="M182" s="1">
        <v>222700923</v>
      </c>
      <c r="N182" s="1">
        <v>219280232</v>
      </c>
      <c r="O182" s="1">
        <v>211103603</v>
      </c>
      <c r="P182" s="1">
        <v>192992448</v>
      </c>
      <c r="Q182" s="1">
        <v>200364892</v>
      </c>
      <c r="R182" s="1">
        <v>211530948</v>
      </c>
      <c r="S182" s="1">
        <v>221450570</v>
      </c>
      <c r="T182" s="1">
        <v>117962335</v>
      </c>
      <c r="U182" s="1">
        <v>96977376</v>
      </c>
      <c r="V182" s="1">
        <v>99551553</v>
      </c>
      <c r="W182" s="1">
        <v>121823788</v>
      </c>
      <c r="X182" s="1">
        <v>150900205</v>
      </c>
      <c r="Y182" s="1">
        <v>176465972</v>
      </c>
      <c r="Z182" s="1">
        <v>214531300</v>
      </c>
      <c r="AA182" s="1">
        <v>272895294</v>
      </c>
      <c r="AB182" s="1">
        <v>513032008</v>
      </c>
      <c r="AC182" s="1">
        <v>483649810</v>
      </c>
      <c r="AD182" s="14">
        <v>600584267</v>
      </c>
      <c r="AE182" s="14">
        <v>727797900</v>
      </c>
      <c r="AF182" s="14">
        <v>1004534451</v>
      </c>
      <c r="AG182" s="14">
        <v>1329685061</v>
      </c>
      <c r="AH182" s="9">
        <f t="shared" si="522"/>
        <v>325150610</v>
      </c>
      <c r="AI182" s="10">
        <f t="shared" si="523"/>
        <v>0.32368288581473448</v>
      </c>
      <c r="AJ182" s="9">
        <f t="shared" si="524"/>
        <v>816653053</v>
      </c>
      <c r="AK182" s="10">
        <f t="shared" si="525"/>
        <v>1.5918169632020309</v>
      </c>
      <c r="AL182" s="9">
        <f t="shared" si="526"/>
        <v>1207861273</v>
      </c>
      <c r="AM182" s="10">
        <f t="shared" si="527"/>
        <v>9.9148228176914017</v>
      </c>
    </row>
    <row r="183" spans="1:71" x14ac:dyDescent="0.2">
      <c r="A183" s="33" t="s">
        <v>79</v>
      </c>
      <c r="B183" s="34" t="s">
        <v>78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30913238</v>
      </c>
      <c r="U183" s="1">
        <v>36193666</v>
      </c>
      <c r="V183" s="1">
        <v>43227677</v>
      </c>
      <c r="W183" s="1">
        <v>53809759</v>
      </c>
      <c r="X183" s="1">
        <v>62695466</v>
      </c>
      <c r="Y183" s="1">
        <v>79016230</v>
      </c>
      <c r="Z183" s="1">
        <v>95313933</v>
      </c>
      <c r="AA183" s="1">
        <v>119744648</v>
      </c>
      <c r="AB183" s="1">
        <v>138378734</v>
      </c>
      <c r="AC183" s="1">
        <v>144706878</v>
      </c>
      <c r="AD183" s="14">
        <v>141736322</v>
      </c>
      <c r="AE183" s="14">
        <v>271791416</v>
      </c>
      <c r="AF183" s="14">
        <v>613566088</v>
      </c>
      <c r="AG183" s="14">
        <v>716806229</v>
      </c>
      <c r="AH183" s="9">
        <f t="shared" si="522"/>
        <v>103240141</v>
      </c>
      <c r="AI183" s="10">
        <f t="shared" si="523"/>
        <v>0.16826246270638087</v>
      </c>
      <c r="AJ183" s="9">
        <f t="shared" si="524"/>
        <v>578427495</v>
      </c>
      <c r="AK183" s="10">
        <f t="shared" si="525"/>
        <v>4.1800317019810285</v>
      </c>
      <c r="AL183" s="9">
        <f t="shared" si="526"/>
        <v>662996470</v>
      </c>
      <c r="AM183" s="10">
        <f t="shared" si="527"/>
        <v>12.321119483177764</v>
      </c>
    </row>
    <row r="184" spans="1:71" x14ac:dyDescent="0.2">
      <c r="A184" s="33" t="s">
        <v>77</v>
      </c>
      <c r="B184" s="34" t="s">
        <v>76</v>
      </c>
      <c r="C184" s="1">
        <v>52238811</v>
      </c>
      <c r="D184" s="1">
        <v>52258848</v>
      </c>
      <c r="E184" s="1">
        <v>82155495</v>
      </c>
      <c r="F184" s="1">
        <v>115633216</v>
      </c>
      <c r="G184" s="1">
        <v>137133779</v>
      </c>
      <c r="H184" s="1">
        <v>172119974</v>
      </c>
      <c r="I184" s="1">
        <v>241249965</v>
      </c>
      <c r="J184" s="1">
        <v>339332712</v>
      </c>
      <c r="K184" s="1">
        <v>479930616</v>
      </c>
      <c r="L184" s="1">
        <v>691424358</v>
      </c>
      <c r="M184" s="1">
        <v>948796679</v>
      </c>
      <c r="N184" s="1">
        <v>1012721211</v>
      </c>
      <c r="O184" s="1">
        <v>851571203</v>
      </c>
      <c r="P184" s="1">
        <v>807384314</v>
      </c>
      <c r="Q184" s="1">
        <v>837975546</v>
      </c>
      <c r="R184" s="1">
        <v>956437371</v>
      </c>
      <c r="S184" s="1">
        <v>1145801722</v>
      </c>
      <c r="T184" s="1">
        <v>1280980244</v>
      </c>
      <c r="U184" s="1">
        <v>1362135127</v>
      </c>
      <c r="V184" s="1">
        <v>1301851807</v>
      </c>
      <c r="W184" s="1">
        <v>1376924061</v>
      </c>
      <c r="X184" s="1">
        <v>1551445575</v>
      </c>
      <c r="Y184" s="1">
        <v>1841534977</v>
      </c>
      <c r="Z184" s="1">
        <v>2281477271</v>
      </c>
      <c r="AA184" s="1">
        <v>2772791147</v>
      </c>
      <c r="AB184" s="1">
        <v>3288421859</v>
      </c>
      <c r="AC184" s="1">
        <v>3850621950</v>
      </c>
      <c r="AD184" s="14">
        <v>4314473304</v>
      </c>
      <c r="AE184" s="14">
        <v>5245934280</v>
      </c>
      <c r="AF184" s="14">
        <v>5414785838</v>
      </c>
      <c r="AG184" s="14">
        <v>5812837523</v>
      </c>
      <c r="AH184" s="9">
        <f t="shared" si="522"/>
        <v>398051685</v>
      </c>
      <c r="AI184" s="10">
        <f t="shared" si="523"/>
        <v>7.3511990484747214E-2</v>
      </c>
      <c r="AJ184" s="9">
        <f t="shared" si="524"/>
        <v>2524415664</v>
      </c>
      <c r="AK184" s="10">
        <f t="shared" si="525"/>
        <v>0.76766782737774031</v>
      </c>
      <c r="AL184" s="9">
        <f t="shared" si="526"/>
        <v>4435913462</v>
      </c>
      <c r="AM184" s="10">
        <f t="shared" si="527"/>
        <v>3.2216108263649552</v>
      </c>
    </row>
    <row r="185" spans="1:71" x14ac:dyDescent="0.2">
      <c r="A185" s="33" t="s">
        <v>75</v>
      </c>
      <c r="B185" s="34" t="s">
        <v>74</v>
      </c>
      <c r="C185" s="1">
        <v>1753981</v>
      </c>
      <c r="D185" s="1">
        <v>2169517</v>
      </c>
      <c r="E185" s="1">
        <v>2574063</v>
      </c>
      <c r="F185" s="1">
        <v>3198141</v>
      </c>
      <c r="G185" s="1">
        <v>4106183</v>
      </c>
      <c r="H185" s="1">
        <v>5154478</v>
      </c>
      <c r="I185" s="1">
        <v>7622985</v>
      </c>
      <c r="J185" s="1">
        <v>9256972</v>
      </c>
      <c r="K185" s="1">
        <v>12602749</v>
      </c>
      <c r="L185" s="1">
        <v>25169224</v>
      </c>
      <c r="M185" s="1">
        <v>34145313</v>
      </c>
      <c r="N185" s="1">
        <v>29182676</v>
      </c>
      <c r="O185" s="1">
        <v>22654265</v>
      </c>
      <c r="P185" s="1">
        <v>11493405</v>
      </c>
      <c r="Q185" s="1">
        <v>12209336</v>
      </c>
      <c r="R185" s="1">
        <v>10186362</v>
      </c>
      <c r="S185" s="1">
        <v>12558523</v>
      </c>
      <c r="T185" s="1">
        <v>12304769</v>
      </c>
      <c r="U185" s="1">
        <v>15385709</v>
      </c>
      <c r="V185" s="1">
        <v>11993579</v>
      </c>
      <c r="W185" s="1">
        <v>12377855</v>
      </c>
      <c r="X185" s="1">
        <v>16008465</v>
      </c>
      <c r="Y185" s="1">
        <v>16940923</v>
      </c>
      <c r="Z185" s="1">
        <v>15653026</v>
      </c>
      <c r="AA185" s="1">
        <v>17659319</v>
      </c>
      <c r="AB185" s="1">
        <v>17377548</v>
      </c>
      <c r="AC185" s="1">
        <v>14681194</v>
      </c>
      <c r="AD185" s="14">
        <v>15542525</v>
      </c>
      <c r="AE185" s="14">
        <v>14357934</v>
      </c>
      <c r="AF185" s="14">
        <v>17612091</v>
      </c>
      <c r="AG185" s="14">
        <v>35180984</v>
      </c>
      <c r="AH185" s="9">
        <f t="shared" si="522"/>
        <v>17568893</v>
      </c>
      <c r="AI185" s="10">
        <f t="shared" si="523"/>
        <v>0.99754725319100379</v>
      </c>
      <c r="AJ185" s="9">
        <f t="shared" si="524"/>
        <v>17803436</v>
      </c>
      <c r="AK185" s="10">
        <f t="shared" si="525"/>
        <v>1.0245079455398425</v>
      </c>
      <c r="AL185" s="9">
        <f t="shared" si="526"/>
        <v>22803129</v>
      </c>
      <c r="AM185" s="10">
        <f t="shared" si="527"/>
        <v>1.842252070330441</v>
      </c>
    </row>
    <row r="186" spans="1:71" x14ac:dyDescent="0.2">
      <c r="A186" s="33"/>
      <c r="B186" s="26" t="s">
        <v>73</v>
      </c>
      <c r="C186" s="7">
        <f>SUM(C187:C193)</f>
        <v>392953437</v>
      </c>
      <c r="D186" s="7">
        <f t="shared" ref="D186:AH186" si="531">SUM(D187:D193)</f>
        <v>423044289</v>
      </c>
      <c r="E186" s="7">
        <f t="shared" si="531"/>
        <v>464607741</v>
      </c>
      <c r="F186" s="7">
        <f t="shared" si="531"/>
        <v>479516321</v>
      </c>
      <c r="G186" s="7">
        <f t="shared" si="531"/>
        <v>496222313</v>
      </c>
      <c r="H186" s="7">
        <f t="shared" si="531"/>
        <v>540609079</v>
      </c>
      <c r="I186" s="7">
        <f t="shared" si="531"/>
        <v>577538071</v>
      </c>
      <c r="J186" s="7">
        <f t="shared" si="531"/>
        <v>652970627</v>
      </c>
      <c r="K186" s="7">
        <f t="shared" si="531"/>
        <v>695952403</v>
      </c>
      <c r="L186" s="7">
        <f t="shared" si="531"/>
        <v>752325637</v>
      </c>
      <c r="M186" s="7">
        <f t="shared" si="531"/>
        <v>877540145</v>
      </c>
      <c r="N186" s="7">
        <f t="shared" si="531"/>
        <v>995015459</v>
      </c>
      <c r="O186" s="7">
        <f t="shared" si="531"/>
        <v>946806292</v>
      </c>
      <c r="P186" s="7">
        <f t="shared" si="531"/>
        <v>976266900</v>
      </c>
      <c r="Q186" s="7">
        <f t="shared" si="531"/>
        <v>1013385155</v>
      </c>
      <c r="R186" s="7">
        <f t="shared" si="531"/>
        <v>1124759906.6666667</v>
      </c>
      <c r="S186" s="7">
        <f t="shared" si="531"/>
        <v>1248208743</v>
      </c>
      <c r="T186" s="7">
        <f t="shared" si="531"/>
        <v>1412302777</v>
      </c>
      <c r="U186" s="7">
        <f t="shared" si="531"/>
        <v>1482507186.6666667</v>
      </c>
      <c r="V186" s="7">
        <f t="shared" si="531"/>
        <v>1661568358</v>
      </c>
      <c r="W186" s="7">
        <f t="shared" si="531"/>
        <v>1800208501</v>
      </c>
      <c r="X186" s="7">
        <f t="shared" si="531"/>
        <v>1907738182</v>
      </c>
      <c r="Y186" s="7">
        <f t="shared" si="531"/>
        <v>1892697629</v>
      </c>
      <c r="Z186" s="7">
        <f t="shared" si="531"/>
        <v>1856623236</v>
      </c>
      <c r="AA186" s="7">
        <f t="shared" si="531"/>
        <v>2016769273</v>
      </c>
      <c r="AB186" s="7">
        <f t="shared" si="531"/>
        <v>2132153803</v>
      </c>
      <c r="AC186" s="7">
        <f t="shared" si="531"/>
        <v>2205812332</v>
      </c>
      <c r="AD186" s="7">
        <f t="shared" si="531"/>
        <v>2325810105</v>
      </c>
      <c r="AE186" s="7">
        <f t="shared" si="531"/>
        <v>2620560380</v>
      </c>
      <c r="AF186" s="7">
        <f t="shared" si="531"/>
        <v>3005000995</v>
      </c>
      <c r="AG186" s="7">
        <f t="shared" si="531"/>
        <v>3414115240</v>
      </c>
      <c r="AH186" s="7">
        <f t="shared" si="531"/>
        <v>409114245</v>
      </c>
      <c r="AI186" s="11">
        <f t="shared" si="523"/>
        <v>0.13614446240807318</v>
      </c>
      <c r="AJ186" s="8">
        <f t="shared" si="524"/>
        <v>1281961437</v>
      </c>
      <c r="AK186" s="11">
        <f t="shared" si="525"/>
        <v>0.60125185865871611</v>
      </c>
      <c r="AL186" s="8">
        <f t="shared" si="526"/>
        <v>1613906739</v>
      </c>
      <c r="AM186" s="11">
        <f t="shared" si="527"/>
        <v>0.89651100864343714</v>
      </c>
    </row>
    <row r="187" spans="1:71" x14ac:dyDescent="0.2">
      <c r="A187" s="33" t="s">
        <v>72</v>
      </c>
      <c r="B187" s="34" t="s">
        <v>71</v>
      </c>
      <c r="C187" s="1">
        <v>164867293</v>
      </c>
      <c r="D187" s="1">
        <v>218783713</v>
      </c>
      <c r="E187" s="1">
        <v>239589467</v>
      </c>
      <c r="F187" s="1">
        <v>247952567</v>
      </c>
      <c r="G187" s="1">
        <v>262759152</v>
      </c>
      <c r="H187" s="1">
        <v>287532318</v>
      </c>
      <c r="I187" s="1">
        <v>335136077</v>
      </c>
      <c r="J187" s="1">
        <v>387391479</v>
      </c>
      <c r="K187" s="1">
        <v>380748415</v>
      </c>
      <c r="L187" s="1">
        <v>440997869</v>
      </c>
      <c r="M187" s="1">
        <v>512189182</v>
      </c>
      <c r="N187" s="1">
        <v>589365266</v>
      </c>
      <c r="O187" s="1">
        <v>551982203</v>
      </c>
      <c r="P187" s="1">
        <v>570310537</v>
      </c>
      <c r="Q187" s="1">
        <v>587015445</v>
      </c>
      <c r="R187" s="1">
        <v>656800751</v>
      </c>
      <c r="S187" s="1">
        <v>759658597</v>
      </c>
      <c r="T187" s="1">
        <v>853164089</v>
      </c>
      <c r="U187" s="1">
        <v>877684672</v>
      </c>
      <c r="V187" s="1">
        <v>1114571439</v>
      </c>
      <c r="W187" s="1">
        <v>1208862065</v>
      </c>
      <c r="X187" s="1">
        <v>1302674116</v>
      </c>
      <c r="Y187" s="1">
        <v>1288948502</v>
      </c>
      <c r="Z187" s="1">
        <v>1212208025</v>
      </c>
      <c r="AA187" s="1">
        <v>1312601060</v>
      </c>
      <c r="AB187" s="1">
        <v>1352835676</v>
      </c>
      <c r="AC187" s="1">
        <v>1395885980</v>
      </c>
      <c r="AD187" s="14">
        <v>1557494154</v>
      </c>
      <c r="AE187" s="14">
        <v>1749403658</v>
      </c>
      <c r="AF187" s="14">
        <v>1967278583</v>
      </c>
      <c r="AG187" s="14">
        <v>2304056763</v>
      </c>
      <c r="AH187" s="9">
        <f t="shared" si="522"/>
        <v>336778180</v>
      </c>
      <c r="AI187" s="10">
        <f t="shared" si="523"/>
        <v>0.17118987768698746</v>
      </c>
      <c r="AJ187" s="9">
        <f t="shared" si="524"/>
        <v>951221087</v>
      </c>
      <c r="AK187" s="10">
        <f t="shared" si="525"/>
        <v>0.70313128480801534</v>
      </c>
      <c r="AL187" s="9">
        <f t="shared" si="526"/>
        <v>1095194698</v>
      </c>
      <c r="AM187" s="10">
        <f t="shared" si="527"/>
        <v>0.90597159900124746</v>
      </c>
    </row>
    <row r="188" spans="1:71" x14ac:dyDescent="0.2">
      <c r="A188" s="33" t="s">
        <v>70</v>
      </c>
      <c r="B188" s="34" t="s">
        <v>69</v>
      </c>
      <c r="C188" s="1">
        <v>4000498</v>
      </c>
      <c r="D188" s="1">
        <v>5837258</v>
      </c>
      <c r="E188" s="1">
        <v>9829540</v>
      </c>
      <c r="F188" s="1">
        <v>11949497</v>
      </c>
      <c r="G188" s="1">
        <v>14568221</v>
      </c>
      <c r="H188" s="1">
        <v>20877395</v>
      </c>
      <c r="I188" s="1">
        <v>24986099</v>
      </c>
      <c r="J188" s="1">
        <v>29248647</v>
      </c>
      <c r="K188" s="1">
        <v>34496495</v>
      </c>
      <c r="L188" s="1">
        <v>41079870</v>
      </c>
      <c r="M188" s="1">
        <v>45572764</v>
      </c>
      <c r="N188" s="1">
        <v>50494032</v>
      </c>
      <c r="O188" s="1">
        <v>48736035</v>
      </c>
      <c r="P188" s="1">
        <v>54300295</v>
      </c>
      <c r="Q188" s="1">
        <v>56965744</v>
      </c>
      <c r="R188" s="1">
        <v>56760004</v>
      </c>
      <c r="S188" s="1">
        <v>60404430</v>
      </c>
      <c r="T188" s="1">
        <v>66467012</v>
      </c>
      <c r="U188" s="1">
        <v>68058888</v>
      </c>
      <c r="V188" s="1">
        <v>62854866</v>
      </c>
      <c r="W188" s="1">
        <v>64373780</v>
      </c>
      <c r="X188" s="1">
        <v>66153968</v>
      </c>
      <c r="Y188" s="1">
        <v>60308139</v>
      </c>
      <c r="Z188" s="1">
        <v>60390698</v>
      </c>
      <c r="AA188" s="1">
        <v>59877129</v>
      </c>
      <c r="AB188" s="1">
        <v>65952719</v>
      </c>
      <c r="AC188" s="1">
        <v>64928150</v>
      </c>
      <c r="AD188" s="14">
        <v>61242510</v>
      </c>
      <c r="AE188" s="14">
        <v>75600215</v>
      </c>
      <c r="AF188" s="14">
        <v>80946142</v>
      </c>
      <c r="AG188" s="14">
        <v>79266261</v>
      </c>
      <c r="AH188" s="9">
        <f t="shared" si="522"/>
        <v>-1679881</v>
      </c>
      <c r="AI188" s="10">
        <f t="shared" si="523"/>
        <v>-2.0753070603414303E-2</v>
      </c>
      <c r="AJ188" s="9">
        <f t="shared" si="524"/>
        <v>13313542</v>
      </c>
      <c r="AK188" s="10">
        <f t="shared" si="525"/>
        <v>0.20186494509801786</v>
      </c>
      <c r="AL188" s="9">
        <f t="shared" si="526"/>
        <v>14892481</v>
      </c>
      <c r="AM188" s="10">
        <f t="shared" si="527"/>
        <v>0.23134389498333016</v>
      </c>
    </row>
    <row r="189" spans="1:71" x14ac:dyDescent="0.2">
      <c r="A189" s="33" t="s">
        <v>68</v>
      </c>
      <c r="B189" s="34" t="s">
        <v>67</v>
      </c>
      <c r="C189" s="1">
        <v>2101195</v>
      </c>
      <c r="D189" s="1">
        <v>3738628</v>
      </c>
      <c r="E189" s="1">
        <v>4069325</v>
      </c>
      <c r="F189" s="1">
        <v>5265666</v>
      </c>
      <c r="G189" s="1">
        <v>4753907</v>
      </c>
      <c r="H189" s="1">
        <v>4923933</v>
      </c>
      <c r="I189" s="1">
        <v>5745476</v>
      </c>
      <c r="J189" s="1">
        <v>6812712</v>
      </c>
      <c r="K189" s="1">
        <v>4984732</v>
      </c>
      <c r="L189" s="1">
        <v>4634121</v>
      </c>
      <c r="M189" s="1">
        <v>6012824</v>
      </c>
      <c r="N189" s="1">
        <v>7760064</v>
      </c>
      <c r="O189" s="1">
        <v>10983173</v>
      </c>
      <c r="P189" s="1">
        <v>14164237</v>
      </c>
      <c r="Q189" s="1">
        <v>12102856</v>
      </c>
      <c r="R189" s="1">
        <v>15759438</v>
      </c>
      <c r="S189" s="1">
        <v>23137098</v>
      </c>
      <c r="T189" s="1">
        <v>26259473</v>
      </c>
      <c r="U189" s="1">
        <v>39570232</v>
      </c>
      <c r="V189" s="1">
        <v>37471711</v>
      </c>
      <c r="W189" s="1">
        <v>50493245</v>
      </c>
      <c r="X189" s="1">
        <v>50928266</v>
      </c>
      <c r="Y189" s="1">
        <v>64611913</v>
      </c>
      <c r="Z189" s="1">
        <v>78929590</v>
      </c>
      <c r="AA189" s="1">
        <v>85561980</v>
      </c>
      <c r="AB189" s="1">
        <v>94987566</v>
      </c>
      <c r="AC189" s="1">
        <v>86865374</v>
      </c>
      <c r="AD189" s="14">
        <v>111311374</v>
      </c>
      <c r="AE189" s="14">
        <v>145163861</v>
      </c>
      <c r="AF189" s="14">
        <v>187066757</v>
      </c>
      <c r="AG189" s="14">
        <v>165815940</v>
      </c>
      <c r="AH189" s="9">
        <f t="shared" si="522"/>
        <v>-21250817</v>
      </c>
      <c r="AI189" s="10">
        <f t="shared" si="523"/>
        <v>-0.11360017857154599</v>
      </c>
      <c r="AJ189" s="9">
        <f t="shared" si="524"/>
        <v>70828374</v>
      </c>
      <c r="AK189" s="10">
        <f t="shared" si="525"/>
        <v>0.74565942662432261</v>
      </c>
      <c r="AL189" s="9">
        <f t="shared" si="526"/>
        <v>115322695</v>
      </c>
      <c r="AM189" s="10">
        <f t="shared" si="527"/>
        <v>2.2839232257701005</v>
      </c>
    </row>
    <row r="190" spans="1:71" x14ac:dyDescent="0.2">
      <c r="A190" s="23" t="s">
        <v>17</v>
      </c>
      <c r="B190" s="28" t="s">
        <v>28</v>
      </c>
      <c r="C190" s="1">
        <v>149924570</v>
      </c>
      <c r="D190" s="1">
        <v>126696194</v>
      </c>
      <c r="E190" s="1">
        <v>135252606</v>
      </c>
      <c r="F190" s="1">
        <v>140837098</v>
      </c>
      <c r="G190" s="1">
        <v>140661397</v>
      </c>
      <c r="H190" s="1">
        <v>147025088</v>
      </c>
      <c r="I190" s="1">
        <v>137674238</v>
      </c>
      <c r="J190" s="1">
        <v>154536805</v>
      </c>
      <c r="K190" s="1">
        <v>203040239</v>
      </c>
      <c r="L190" s="1">
        <v>191324602</v>
      </c>
      <c r="M190" s="1">
        <v>218534693</v>
      </c>
      <c r="N190" s="1">
        <v>246420418</v>
      </c>
      <c r="O190" s="1">
        <v>229721821</v>
      </c>
      <c r="P190" s="1">
        <v>207703052</v>
      </c>
      <c r="Q190" s="1">
        <v>218503759</v>
      </c>
      <c r="R190" s="1">
        <v>239851889</v>
      </c>
      <c r="S190" s="1">
        <v>274818556</v>
      </c>
      <c r="T190" s="1">
        <v>291422831</v>
      </c>
      <c r="U190" s="1">
        <v>314508338</v>
      </c>
      <c r="V190" s="1">
        <v>248974379</v>
      </c>
      <c r="W190" s="1">
        <v>263879301</v>
      </c>
      <c r="X190" s="1">
        <v>272915805</v>
      </c>
      <c r="Y190" s="1">
        <v>292594426</v>
      </c>
      <c r="Z190" s="1">
        <v>308271845</v>
      </c>
      <c r="AA190" s="1">
        <v>341042223</v>
      </c>
      <c r="AB190" s="1">
        <v>398617531</v>
      </c>
      <c r="AC190" s="1">
        <v>432870349</v>
      </c>
      <c r="AD190" s="1">
        <v>330213754</v>
      </c>
      <c r="AE190" s="9">
        <v>367410262</v>
      </c>
      <c r="AF190" s="9">
        <v>453791212</v>
      </c>
      <c r="AG190" s="9">
        <v>509746816</v>
      </c>
      <c r="AH190" s="9">
        <f t="shared" si="522"/>
        <v>55955604</v>
      </c>
      <c r="AI190" s="10">
        <f t="shared" si="523"/>
        <v>0.1233069361422539</v>
      </c>
      <c r="AJ190" s="9">
        <f t="shared" si="524"/>
        <v>111129285</v>
      </c>
      <c r="AK190" s="10">
        <f t="shared" si="525"/>
        <v>0.27878674759038635</v>
      </c>
      <c r="AL190" s="9">
        <f t="shared" si="526"/>
        <v>245867515</v>
      </c>
      <c r="AM190" s="10">
        <f t="shared" si="527"/>
        <v>0.93174233093788583</v>
      </c>
    </row>
    <row r="191" spans="1:71" x14ac:dyDescent="0.2">
      <c r="A191" s="23" t="s">
        <v>18</v>
      </c>
      <c r="B191" s="28" t="s">
        <v>29</v>
      </c>
      <c r="C191" s="1">
        <v>21974877</v>
      </c>
      <c r="D191" s="1">
        <v>15149644</v>
      </c>
      <c r="E191" s="1">
        <v>19499784</v>
      </c>
      <c r="F191" s="1">
        <v>20230169</v>
      </c>
      <c r="G191" s="1">
        <v>21603931</v>
      </c>
      <c r="H191" s="1">
        <v>25810985</v>
      </c>
      <c r="I191" s="1">
        <v>27860316</v>
      </c>
      <c r="J191" s="1">
        <v>28640053</v>
      </c>
      <c r="K191" s="1">
        <v>31326750</v>
      </c>
      <c r="L191" s="1">
        <v>34584079</v>
      </c>
      <c r="M191" s="1">
        <v>42340553</v>
      </c>
      <c r="N191" s="1">
        <v>47764674</v>
      </c>
      <c r="O191" s="1">
        <v>50951267</v>
      </c>
      <c r="P191" s="1">
        <v>60226589</v>
      </c>
      <c r="Q191" s="1">
        <v>58272115</v>
      </c>
      <c r="R191" s="1">
        <v>61650273</v>
      </c>
      <c r="S191" s="1">
        <v>67163684</v>
      </c>
      <c r="T191" s="1">
        <v>76371748</v>
      </c>
      <c r="U191" s="1">
        <v>80670044</v>
      </c>
      <c r="V191" s="1">
        <v>92729879</v>
      </c>
      <c r="W191" s="1">
        <v>100347161</v>
      </c>
      <c r="X191" s="1">
        <v>102889459</v>
      </c>
      <c r="Y191" s="1">
        <v>78449381</v>
      </c>
      <c r="Z191" s="1">
        <v>83447878</v>
      </c>
      <c r="AA191" s="1">
        <v>90716352</v>
      </c>
      <c r="AB191" s="1">
        <v>90540097</v>
      </c>
      <c r="AC191" s="1">
        <v>94990371</v>
      </c>
      <c r="AD191" s="1">
        <v>133357993</v>
      </c>
      <c r="AE191" s="9">
        <v>142640691</v>
      </c>
      <c r="AF191" s="9">
        <v>155623609</v>
      </c>
      <c r="AG191" s="9">
        <v>163384713</v>
      </c>
      <c r="AH191" s="9">
        <f t="shared" si="522"/>
        <v>7761104</v>
      </c>
      <c r="AI191" s="10">
        <f t="shared" si="523"/>
        <v>4.9870993545715801E-2</v>
      </c>
      <c r="AJ191" s="9">
        <f t="shared" si="524"/>
        <v>72844616</v>
      </c>
      <c r="AK191" s="10">
        <f t="shared" si="525"/>
        <v>0.80455641658965749</v>
      </c>
      <c r="AL191" s="9">
        <f t="shared" si="526"/>
        <v>63037552</v>
      </c>
      <c r="AM191" s="10">
        <f t="shared" si="527"/>
        <v>0.62819467309095067</v>
      </c>
    </row>
    <row r="192" spans="1:71" x14ac:dyDescent="0.2">
      <c r="A192" s="33" t="s">
        <v>66</v>
      </c>
      <c r="B192" s="34" t="s">
        <v>65</v>
      </c>
      <c r="C192" s="1">
        <v>8195330</v>
      </c>
      <c r="D192" s="1">
        <v>10138730</v>
      </c>
      <c r="E192" s="1">
        <v>13441528</v>
      </c>
      <c r="F192" s="1">
        <v>13389562</v>
      </c>
      <c r="G192" s="1">
        <v>15736979</v>
      </c>
      <c r="H192" s="1">
        <v>18582172</v>
      </c>
      <c r="I192" s="1">
        <v>21084350</v>
      </c>
      <c r="J192" s="1">
        <v>21420839</v>
      </c>
      <c r="K192" s="1">
        <v>16977997</v>
      </c>
      <c r="L192" s="1">
        <v>16749572</v>
      </c>
      <c r="M192" s="1">
        <v>28380661</v>
      </c>
      <c r="N192" s="1">
        <v>28808461</v>
      </c>
      <c r="O192" s="1">
        <v>26412226</v>
      </c>
      <c r="P192" s="1">
        <v>38460710</v>
      </c>
      <c r="Q192" s="1">
        <v>48487540</v>
      </c>
      <c r="R192" s="1">
        <v>64022405</v>
      </c>
      <c r="S192" s="1">
        <v>63026378</v>
      </c>
      <c r="T192" s="1">
        <v>62167824</v>
      </c>
      <c r="U192" s="1">
        <v>63417146</v>
      </c>
      <c r="V192" s="1">
        <v>61390925</v>
      </c>
      <c r="W192" s="1">
        <v>66432112</v>
      </c>
      <c r="X192" s="1">
        <v>65016998</v>
      </c>
      <c r="Y192" s="1">
        <v>60404699</v>
      </c>
      <c r="Z192" s="1">
        <v>66217141</v>
      </c>
      <c r="AA192" s="1">
        <v>73643626</v>
      </c>
      <c r="AB192" s="1">
        <v>75294284</v>
      </c>
      <c r="AC192" s="1">
        <v>75213771</v>
      </c>
      <c r="AD192" s="14">
        <v>76172596</v>
      </c>
      <c r="AE192" s="14">
        <v>80285615</v>
      </c>
      <c r="AF192" s="14">
        <v>85842669</v>
      </c>
      <c r="AG192" s="14">
        <v>97286618</v>
      </c>
      <c r="AH192" s="9">
        <f t="shared" si="522"/>
        <v>11443949</v>
      </c>
      <c r="AI192" s="10">
        <f t="shared" si="523"/>
        <v>0.13331306136345783</v>
      </c>
      <c r="AJ192" s="9">
        <f t="shared" si="524"/>
        <v>21992334</v>
      </c>
      <c r="AK192" s="10">
        <f t="shared" si="525"/>
        <v>0.29208504061211338</v>
      </c>
      <c r="AL192" s="9">
        <f t="shared" si="526"/>
        <v>30854506</v>
      </c>
      <c r="AM192" s="10">
        <f t="shared" si="527"/>
        <v>0.4644516796334881</v>
      </c>
    </row>
    <row r="193" spans="1:39" x14ac:dyDescent="0.2">
      <c r="A193" s="33" t="s">
        <v>64</v>
      </c>
      <c r="B193" s="34" t="s">
        <v>63</v>
      </c>
      <c r="C193" s="1">
        <v>41889674</v>
      </c>
      <c r="D193" s="1">
        <v>42700122</v>
      </c>
      <c r="E193" s="1">
        <v>42925491</v>
      </c>
      <c r="F193" s="1">
        <v>39891762</v>
      </c>
      <c r="G193" s="1">
        <v>36138726</v>
      </c>
      <c r="H193" s="1">
        <v>35857188</v>
      </c>
      <c r="I193" s="1">
        <v>25051515</v>
      </c>
      <c r="J193" s="1">
        <v>24920092</v>
      </c>
      <c r="K193" s="1">
        <v>24377775</v>
      </c>
      <c r="L193" s="1">
        <v>22955524</v>
      </c>
      <c r="M193" s="1">
        <v>24509468</v>
      </c>
      <c r="N193" s="1">
        <v>24402544</v>
      </c>
      <c r="O193" s="1">
        <v>28019567</v>
      </c>
      <c r="P193" s="1">
        <v>31101480</v>
      </c>
      <c r="Q193" s="1">
        <v>32037696</v>
      </c>
      <c r="R193" s="1">
        <v>29915146.666666668</v>
      </c>
      <c r="S193" s="1">
        <v>0</v>
      </c>
      <c r="T193" s="1">
        <v>36449800</v>
      </c>
      <c r="U193" s="1">
        <v>38597866.666666664</v>
      </c>
      <c r="V193" s="1">
        <v>43575159</v>
      </c>
      <c r="W193" s="1">
        <v>45820837</v>
      </c>
      <c r="X193" s="1">
        <v>47159570</v>
      </c>
      <c r="Y193" s="1">
        <v>47380569</v>
      </c>
      <c r="Z193" s="1">
        <v>47158059</v>
      </c>
      <c r="AA193" s="1">
        <v>53326903</v>
      </c>
      <c r="AB193" s="1">
        <v>53925930</v>
      </c>
      <c r="AC193" s="1">
        <v>55058337</v>
      </c>
      <c r="AD193" s="14">
        <v>56017724</v>
      </c>
      <c r="AE193" s="14">
        <v>60056078</v>
      </c>
      <c r="AF193" s="14">
        <v>74452023</v>
      </c>
      <c r="AG193" s="14">
        <v>94558129</v>
      </c>
      <c r="AH193" s="9">
        <f t="shared" si="522"/>
        <v>20106106</v>
      </c>
      <c r="AI193" s="10">
        <f t="shared" si="523"/>
        <v>0.27005452894140969</v>
      </c>
      <c r="AJ193" s="9">
        <f t="shared" si="524"/>
        <v>40632199</v>
      </c>
      <c r="AK193" s="10">
        <f t="shared" si="525"/>
        <v>0.75348165530014966</v>
      </c>
      <c r="AL193" s="9">
        <f t="shared" si="526"/>
        <v>48737292</v>
      </c>
      <c r="AM193" s="10">
        <f t="shared" si="527"/>
        <v>1.063649099207856</v>
      </c>
    </row>
    <row r="194" spans="1:39" x14ac:dyDescent="0.2">
      <c r="A194" s="33"/>
      <c r="B194" s="35" t="s">
        <v>93</v>
      </c>
      <c r="C194" s="20">
        <f>+C152/C150</f>
        <v>0.25031745224101698</v>
      </c>
      <c r="D194" s="20">
        <f t="shared" ref="D194:AG194" si="532">+D152/D150</f>
        <v>0.25529114652837248</v>
      </c>
      <c r="E194" s="20">
        <f t="shared" si="532"/>
        <v>0.25674607047432774</v>
      </c>
      <c r="F194" s="20">
        <f t="shared" si="532"/>
        <v>0.25293053245923586</v>
      </c>
      <c r="G194" s="20">
        <f t="shared" si="532"/>
        <v>0.25041571766331494</v>
      </c>
      <c r="H194" s="20">
        <f t="shared" si="532"/>
        <v>0.25732210006183859</v>
      </c>
      <c r="I194" s="20">
        <f t="shared" si="532"/>
        <v>0.26552729066547515</v>
      </c>
      <c r="J194" s="20">
        <f t="shared" si="532"/>
        <v>0.29286457660975179</v>
      </c>
      <c r="K194" s="20">
        <f t="shared" si="532"/>
        <v>0.35960687733371621</v>
      </c>
      <c r="L194" s="20">
        <f t="shared" si="532"/>
        <v>0.39243343822132626</v>
      </c>
      <c r="M194" s="20">
        <f t="shared" si="532"/>
        <v>0.39270762688380323</v>
      </c>
      <c r="N194" s="20">
        <f t="shared" si="532"/>
        <v>0.35842969378277073</v>
      </c>
      <c r="O194" s="20">
        <f t="shared" si="532"/>
        <v>0.30761715054709338</v>
      </c>
      <c r="P194" s="20">
        <f t="shared" si="532"/>
        <v>0.30271047129985557</v>
      </c>
      <c r="Q194" s="20">
        <f t="shared" si="532"/>
        <v>0.30408671003767163</v>
      </c>
      <c r="R194" s="20">
        <f t="shared" si="532"/>
        <v>0.30592137605886516</v>
      </c>
      <c r="S194" s="20">
        <f t="shared" si="532"/>
        <v>0.30609178548755905</v>
      </c>
      <c r="T194" s="20">
        <f t="shared" si="532"/>
        <v>0.29181432612898389</v>
      </c>
      <c r="U194" s="20">
        <f t="shared" si="532"/>
        <v>0.28507784994497448</v>
      </c>
      <c r="V194" s="20">
        <f t="shared" si="532"/>
        <v>0.27597239221351355</v>
      </c>
      <c r="W194" s="20">
        <f t="shared" si="532"/>
        <v>0.28211873762996037</v>
      </c>
      <c r="X194" s="20">
        <f t="shared" si="532"/>
        <v>0.29031004658992854</v>
      </c>
      <c r="Y194" s="20">
        <f t="shared" si="532"/>
        <v>0.290787067927606</v>
      </c>
      <c r="Z194" s="20">
        <f t="shared" si="532"/>
        <v>0.28205446251062372</v>
      </c>
      <c r="AA194" s="20">
        <f t="shared" si="532"/>
        <v>0.28181132682843596</v>
      </c>
      <c r="AB194" s="20">
        <f t="shared" si="532"/>
        <v>0.28551560070284843</v>
      </c>
      <c r="AC194" s="20">
        <f t="shared" si="532"/>
        <v>0.27970034404127253</v>
      </c>
      <c r="AD194" s="20">
        <f t="shared" si="532"/>
        <v>0.2873526313345523</v>
      </c>
      <c r="AE194" s="20">
        <f t="shared" si="532"/>
        <v>0.30020441335228054</v>
      </c>
      <c r="AF194" s="20">
        <f t="shared" si="532"/>
        <v>0.31089238751986725</v>
      </c>
      <c r="AG194" s="20">
        <f t="shared" si="532"/>
        <v>0.32427088270308679</v>
      </c>
      <c r="AH194" s="9"/>
      <c r="AI194" s="10"/>
      <c r="AJ194" s="9"/>
      <c r="AK194" s="10"/>
      <c r="AL194" s="9"/>
      <c r="AM194" s="10"/>
    </row>
    <row r="195" spans="1:39" x14ac:dyDescent="0.2">
      <c r="A195" s="33"/>
      <c r="B195" s="35" t="s">
        <v>94</v>
      </c>
      <c r="C195" s="20">
        <f>+C153/C152</f>
        <v>0.54028433543209431</v>
      </c>
      <c r="D195" s="20">
        <f t="shared" ref="D195:AG195" si="533">+D153/D152</f>
        <v>0.56863463379838086</v>
      </c>
      <c r="E195" s="20">
        <f t="shared" si="533"/>
        <v>0.57641006601896072</v>
      </c>
      <c r="F195" s="20">
        <f t="shared" si="533"/>
        <v>0.57041859885493496</v>
      </c>
      <c r="G195" s="20">
        <f t="shared" si="533"/>
        <v>0.57777216530336184</v>
      </c>
      <c r="H195" s="20">
        <f t="shared" si="533"/>
        <v>0.57229385383246834</v>
      </c>
      <c r="I195" s="20">
        <f t="shared" si="533"/>
        <v>0.56368247801541971</v>
      </c>
      <c r="J195" s="20">
        <f t="shared" si="533"/>
        <v>0.53638491894730556</v>
      </c>
      <c r="K195" s="20">
        <f t="shared" si="533"/>
        <v>0.51955219433647803</v>
      </c>
      <c r="L195" s="20">
        <f t="shared" si="533"/>
        <v>0.40810274623812631</v>
      </c>
      <c r="M195" s="20">
        <f t="shared" si="533"/>
        <v>0.39704501705330969</v>
      </c>
      <c r="N195" s="20">
        <f t="shared" si="533"/>
        <v>0.39545093668211345</v>
      </c>
      <c r="O195" s="20">
        <f t="shared" si="533"/>
        <v>0.39518165890771473</v>
      </c>
      <c r="P195" s="20">
        <f t="shared" si="533"/>
        <v>0.39014305172612401</v>
      </c>
      <c r="Q195" s="20">
        <f t="shared" si="533"/>
        <v>0.3916840086053518</v>
      </c>
      <c r="R195" s="20">
        <f t="shared" si="533"/>
        <v>0.38804962005719812</v>
      </c>
      <c r="S195" s="20">
        <f t="shared" si="533"/>
        <v>0.42082052105261281</v>
      </c>
      <c r="T195" s="20">
        <f t="shared" si="533"/>
        <v>0.35988205096414105</v>
      </c>
      <c r="U195" s="20">
        <f t="shared" si="533"/>
        <v>0.34961142856279304</v>
      </c>
      <c r="V195" s="20">
        <f t="shared" si="533"/>
        <v>0.31889752405735733</v>
      </c>
      <c r="W195" s="20">
        <f t="shared" si="533"/>
        <v>0.32270450565180148</v>
      </c>
      <c r="X195" s="20">
        <f t="shared" si="533"/>
        <v>0.32364344406087803</v>
      </c>
      <c r="Y195" s="20">
        <f t="shared" si="533"/>
        <v>0.31109837017779851</v>
      </c>
      <c r="Z195" s="20">
        <f t="shared" si="533"/>
        <v>0.3052953684576204</v>
      </c>
      <c r="AA195" s="20">
        <f t="shared" si="533"/>
        <v>0.32008879341018664</v>
      </c>
      <c r="AB195" s="20">
        <f t="shared" si="533"/>
        <v>0.3113642399408888</v>
      </c>
      <c r="AC195" s="20">
        <f t="shared" si="533"/>
        <v>0.27569667678970172</v>
      </c>
      <c r="AD195" s="20">
        <f t="shared" si="533"/>
        <v>0.26629959060264596</v>
      </c>
      <c r="AE195" s="20">
        <f t="shared" si="533"/>
        <v>0.2498482345080266</v>
      </c>
      <c r="AF195" s="20">
        <f t="shared" si="533"/>
        <v>0.25391326478465448</v>
      </c>
      <c r="AG195" s="20">
        <f t="shared" si="533"/>
        <v>0.23831182154851296</v>
      </c>
      <c r="AH195" s="9"/>
      <c r="AI195" s="10"/>
      <c r="AJ195" s="9"/>
      <c r="AK195" s="10"/>
      <c r="AL195" s="9"/>
      <c r="AM195" s="10"/>
    </row>
    <row r="196" spans="1:39" x14ac:dyDescent="0.2">
      <c r="A196" s="33"/>
      <c r="B196" s="35" t="s">
        <v>95</v>
      </c>
      <c r="C196" s="20">
        <f>+C168/C152</f>
        <v>0.45971566456790569</v>
      </c>
      <c r="D196" s="20">
        <f t="shared" ref="D196:AG196" si="534">+D168/D152</f>
        <v>0.43136536620161908</v>
      </c>
      <c r="E196" s="20">
        <f t="shared" si="534"/>
        <v>0.42358993398103928</v>
      </c>
      <c r="F196" s="20">
        <f t="shared" si="534"/>
        <v>0.42958140114506504</v>
      </c>
      <c r="G196" s="20">
        <f t="shared" si="534"/>
        <v>0.42222783469663816</v>
      </c>
      <c r="H196" s="20">
        <f t="shared" si="534"/>
        <v>0.42770614616753166</v>
      </c>
      <c r="I196" s="20">
        <f t="shared" si="534"/>
        <v>0.43631752198458029</v>
      </c>
      <c r="J196" s="20">
        <f t="shared" si="534"/>
        <v>0.46361508105269439</v>
      </c>
      <c r="K196" s="20">
        <f t="shared" si="534"/>
        <v>0.48044780566352197</v>
      </c>
      <c r="L196" s="20">
        <f t="shared" si="534"/>
        <v>0.59189725376187374</v>
      </c>
      <c r="M196" s="20">
        <f t="shared" si="534"/>
        <v>0.60295498294669037</v>
      </c>
      <c r="N196" s="20">
        <f t="shared" si="534"/>
        <v>0.6045490633178866</v>
      </c>
      <c r="O196" s="20">
        <f t="shared" si="534"/>
        <v>0.60481834109228527</v>
      </c>
      <c r="P196" s="20">
        <f t="shared" si="534"/>
        <v>0.60985694827387593</v>
      </c>
      <c r="Q196" s="20">
        <f t="shared" si="534"/>
        <v>0.6083159913946482</v>
      </c>
      <c r="R196" s="20">
        <f t="shared" si="534"/>
        <v>0.61195037994280177</v>
      </c>
      <c r="S196" s="20">
        <f t="shared" si="534"/>
        <v>0.57917947894738719</v>
      </c>
      <c r="T196" s="20">
        <f t="shared" si="534"/>
        <v>0.64011794903585895</v>
      </c>
      <c r="U196" s="20">
        <f t="shared" si="534"/>
        <v>0.65038857143720685</v>
      </c>
      <c r="V196" s="20">
        <f t="shared" si="534"/>
        <v>0.68110247594264262</v>
      </c>
      <c r="W196" s="20">
        <f t="shared" si="534"/>
        <v>0.67729549434819847</v>
      </c>
      <c r="X196" s="20">
        <f t="shared" si="534"/>
        <v>0.67635655593912192</v>
      </c>
      <c r="Y196" s="20">
        <f t="shared" si="534"/>
        <v>0.68890162982220149</v>
      </c>
      <c r="Z196" s="20">
        <f t="shared" si="534"/>
        <v>0.6947046315423796</v>
      </c>
      <c r="AA196" s="20">
        <f t="shared" si="534"/>
        <v>0.6799112065898133</v>
      </c>
      <c r="AB196" s="20">
        <f t="shared" si="534"/>
        <v>0.6886357600591112</v>
      </c>
      <c r="AC196" s="20">
        <f t="shared" si="534"/>
        <v>0.72430332321029822</v>
      </c>
      <c r="AD196" s="20">
        <f t="shared" si="534"/>
        <v>0.73370040939735404</v>
      </c>
      <c r="AE196" s="20">
        <f t="shared" si="534"/>
        <v>0.75015176549197338</v>
      </c>
      <c r="AF196" s="20">
        <f t="shared" si="534"/>
        <v>0.74608673521534552</v>
      </c>
      <c r="AG196" s="20">
        <f t="shared" si="534"/>
        <v>0.76168817845148706</v>
      </c>
      <c r="AH196" s="9"/>
      <c r="AI196" s="10"/>
      <c r="AJ196" s="9"/>
      <c r="AK196" s="10"/>
      <c r="AL196" s="9"/>
      <c r="AM196" s="10"/>
    </row>
    <row r="197" spans="1:39" x14ac:dyDescent="0.2">
      <c r="A197" s="33"/>
      <c r="B197" s="35" t="s">
        <v>96</v>
      </c>
      <c r="C197" s="20">
        <f>+C153/C151</f>
        <v>0.7878732251005357</v>
      </c>
      <c r="D197" s="20">
        <f t="shared" ref="D197:AG197" si="535">+D153/D151</f>
        <v>0.80274893606785236</v>
      </c>
      <c r="E197" s="20">
        <f t="shared" si="535"/>
        <v>0.80510708929244779</v>
      </c>
      <c r="F197" s="20">
        <f t="shared" si="535"/>
        <v>0.80213081314060541</v>
      </c>
      <c r="G197" s="20">
        <f t="shared" si="535"/>
        <v>0.79462005153413229</v>
      </c>
      <c r="H197" s="20">
        <f t="shared" si="535"/>
        <v>0.79679606694754312</v>
      </c>
      <c r="I197" s="20">
        <f t="shared" si="535"/>
        <v>0.79961057777247424</v>
      </c>
      <c r="J197" s="20">
        <f t="shared" si="535"/>
        <v>0.80702539350098412</v>
      </c>
      <c r="K197" s="20">
        <f t="shared" si="535"/>
        <v>0.84802418186047845</v>
      </c>
      <c r="L197" s="20">
        <f t="shared" si="535"/>
        <v>0.82801848654004873</v>
      </c>
      <c r="M197" s="20">
        <f t="shared" si="535"/>
        <v>0.79058729182572307</v>
      </c>
      <c r="N197" s="20">
        <f t="shared" si="535"/>
        <v>0.78629191834804035</v>
      </c>
      <c r="O197" s="20">
        <f t="shared" si="535"/>
        <v>0.76866818116621483</v>
      </c>
      <c r="P197" s="20">
        <f t="shared" si="535"/>
        <v>0.77676414883360856</v>
      </c>
      <c r="Q197" s="20">
        <f t="shared" si="535"/>
        <v>0.77837128832712787</v>
      </c>
      <c r="R197" s="20">
        <f t="shared" si="535"/>
        <v>0.78861366689795853</v>
      </c>
      <c r="S197" s="20">
        <f t="shared" si="535"/>
        <v>0.80497602186282147</v>
      </c>
      <c r="T197" s="20">
        <f t="shared" si="535"/>
        <v>0.76364284531021887</v>
      </c>
      <c r="U197" s="20">
        <f t="shared" si="535"/>
        <v>0.76657451545974908</v>
      </c>
      <c r="V197" s="20">
        <f t="shared" si="535"/>
        <v>0.80269796170716923</v>
      </c>
      <c r="W197" s="20">
        <f t="shared" si="535"/>
        <v>0.82377408636025051</v>
      </c>
      <c r="X197" s="20">
        <f t="shared" si="535"/>
        <v>0.82815783321991787</v>
      </c>
      <c r="Y197" s="20">
        <f t="shared" si="535"/>
        <v>0.82417317440892213</v>
      </c>
      <c r="Z197" s="20">
        <f t="shared" si="535"/>
        <v>0.80966572967576311</v>
      </c>
      <c r="AA197" s="20">
        <f t="shared" si="535"/>
        <v>0.81669112002837185</v>
      </c>
      <c r="AB197" s="20">
        <f t="shared" si="535"/>
        <v>0.81317151347749528</v>
      </c>
      <c r="AC197" s="20">
        <f t="shared" si="535"/>
        <v>0.8011295841447712</v>
      </c>
      <c r="AD197" s="20">
        <f t="shared" si="535"/>
        <v>0.80066524146370821</v>
      </c>
      <c r="AE197" s="20">
        <f t="shared" si="535"/>
        <v>0.79675949454109174</v>
      </c>
      <c r="AF197" s="20">
        <f t="shared" si="535"/>
        <v>0.81366826473097154</v>
      </c>
      <c r="AG197" s="20">
        <f t="shared" si="535"/>
        <v>0.81514694909607077</v>
      </c>
      <c r="AH197" s="9"/>
      <c r="AI197" s="10"/>
      <c r="AJ197" s="9"/>
      <c r="AK197" s="10"/>
      <c r="AL197" s="9"/>
      <c r="AM197" s="10"/>
    </row>
    <row r="198" spans="1:39" ht="15.75" x14ac:dyDescent="0.25">
      <c r="A198" s="22" t="s">
        <v>36</v>
      </c>
    </row>
    <row r="199" spans="1:39" ht="15.75" x14ac:dyDescent="0.25">
      <c r="A199" s="23" t="s">
        <v>0</v>
      </c>
      <c r="B199" s="24" t="s">
        <v>1</v>
      </c>
      <c r="C199" s="1">
        <v>21918.074596081129</v>
      </c>
      <c r="D199" s="1">
        <v>22906.110484187131</v>
      </c>
      <c r="E199" s="1">
        <v>24230.776647529296</v>
      </c>
      <c r="F199" s="1">
        <v>25168.253542642116</v>
      </c>
      <c r="G199" s="1">
        <v>25630.185492134086</v>
      </c>
      <c r="H199" s="1">
        <v>26930.341526710487</v>
      </c>
      <c r="I199" s="1">
        <v>28750.999791598329</v>
      </c>
      <c r="J199" s="1">
        <v>31148.95337913416</v>
      </c>
      <c r="K199" s="1">
        <v>35543.210141116739</v>
      </c>
      <c r="L199" s="1">
        <v>38945.637631113546</v>
      </c>
      <c r="M199" s="1">
        <v>41015.047471301434</v>
      </c>
      <c r="N199" s="1">
        <v>40829.982937005072</v>
      </c>
      <c r="O199" s="1">
        <v>39540.177090396675</v>
      </c>
      <c r="P199" s="1">
        <v>40736.363876065065</v>
      </c>
      <c r="Q199" s="1">
        <v>42152.933314133727</v>
      </c>
      <c r="R199" s="1">
        <v>43644.732288340994</v>
      </c>
      <c r="S199" s="1">
        <v>45966.860713348244</v>
      </c>
      <c r="T199" s="1">
        <v>46725.872383761205</v>
      </c>
      <c r="U199" s="1">
        <v>47596.201346548951</v>
      </c>
      <c r="V199" s="1">
        <v>47468.935182844172</v>
      </c>
      <c r="W199" s="1">
        <v>48939.009324063372</v>
      </c>
      <c r="X199" s="1">
        <v>50520.827676554727</v>
      </c>
      <c r="Y199" s="1">
        <v>51986.246218093649</v>
      </c>
      <c r="Z199" s="1">
        <v>52296.873639388723</v>
      </c>
      <c r="AA199" s="1">
        <v>54199.392822192727</v>
      </c>
      <c r="AB199" s="1">
        <v>56340.504416407886</v>
      </c>
      <c r="AC199" s="1">
        <v>57277.469911611828</v>
      </c>
      <c r="AD199" s="1">
        <v>59740.23761925751</v>
      </c>
      <c r="AE199" s="9">
        <v>62298.364216166359</v>
      </c>
      <c r="AF199" s="9">
        <v>65832.095910335425</v>
      </c>
      <c r="AG199" s="9">
        <v>72090.014349193472</v>
      </c>
      <c r="AH199" s="9">
        <f>+AG199-AF199</f>
        <v>6257.918438858047</v>
      </c>
      <c r="AI199" s="10">
        <f>+AH199/AF199</f>
        <v>9.5058775697821493E-2</v>
      </c>
      <c r="AJ199" s="9">
        <f>+AG199-AB199</f>
        <v>15749.509932785586</v>
      </c>
      <c r="AK199" s="10">
        <f>+AJ199/AB199</f>
        <v>0.27954151450938908</v>
      </c>
      <c r="AL199" s="9">
        <f>+AG199-W199</f>
        <v>23151.0050251301</v>
      </c>
      <c r="AM199" s="10">
        <f>+AL199/W199</f>
        <v>0.47305830961614342</v>
      </c>
    </row>
    <row r="200" spans="1:39" x14ac:dyDescent="0.2">
      <c r="A200" s="23" t="s">
        <v>2</v>
      </c>
      <c r="B200" s="25" t="s">
        <v>3</v>
      </c>
      <c r="C200" s="1">
        <v>31062.563138052272</v>
      </c>
      <c r="D200" s="1">
        <v>32970.379671444789</v>
      </c>
      <c r="E200" s="1">
        <v>35349.180218833142</v>
      </c>
      <c r="F200" s="1">
        <v>36362.814130017687</v>
      </c>
      <c r="G200" s="1">
        <v>37650.593165327889</v>
      </c>
      <c r="H200" s="1">
        <v>39763.68254586379</v>
      </c>
      <c r="I200" s="1">
        <v>42470.063904243194</v>
      </c>
      <c r="J200" s="1">
        <v>47821.062888258843</v>
      </c>
      <c r="K200" s="1">
        <v>60819.729381981415</v>
      </c>
      <c r="L200" s="1">
        <v>61951.848490099088</v>
      </c>
      <c r="M200" s="1">
        <v>64975.635732462353</v>
      </c>
      <c r="N200" s="1">
        <v>64216.712041061655</v>
      </c>
      <c r="O200" s="1">
        <v>64369.032603325548</v>
      </c>
      <c r="P200" s="1">
        <v>68434.165928767776</v>
      </c>
      <c r="Q200" s="1">
        <v>73247.100313628791</v>
      </c>
      <c r="R200" s="1">
        <v>78735.375694295974</v>
      </c>
      <c r="S200" s="1">
        <v>88993.17524009553</v>
      </c>
      <c r="T200" s="1">
        <v>80050.7302793704</v>
      </c>
      <c r="U200" s="1">
        <v>81164.371806915718</v>
      </c>
      <c r="V200" s="1">
        <v>79086.895484108289</v>
      </c>
      <c r="W200" s="1">
        <v>85816.068300066225</v>
      </c>
      <c r="X200" s="1">
        <v>90204.949196180285</v>
      </c>
      <c r="Y200" s="1">
        <v>90970.83954444238</v>
      </c>
      <c r="Z200" s="1">
        <v>89906.409399083597</v>
      </c>
      <c r="AA200" s="1">
        <v>92001.059190628512</v>
      </c>
      <c r="AB200" s="1">
        <v>98232.296029411125</v>
      </c>
      <c r="AC200" s="1">
        <v>95036.618850736762</v>
      </c>
      <c r="AD200" s="1">
        <v>98652.546923805843</v>
      </c>
      <c r="AE200" s="9">
        <v>99487.395263813873</v>
      </c>
      <c r="AF200" s="9">
        <v>109164.67928873999</v>
      </c>
      <c r="AG200" s="9">
        <v>113754.31243538382</v>
      </c>
      <c r="AH200" s="9">
        <f t="shared" ref="AH200:AH216" si="536">+AG200-AF200</f>
        <v>4589.6331466438278</v>
      </c>
      <c r="AI200" s="10">
        <f t="shared" ref="AI200:AI216" si="537">+AH200/AF200</f>
        <v>4.2043206434054306E-2</v>
      </c>
      <c r="AJ200" s="9">
        <f t="shared" ref="AJ200:AJ216" si="538">+AG200-AB200</f>
        <v>15522.016405972696</v>
      </c>
      <c r="AK200" s="10">
        <f t="shared" ref="AK200:AK216" si="539">+AJ200/AB200</f>
        <v>0.15801337272342025</v>
      </c>
      <c r="AL200" s="9">
        <f t="shared" ref="AL200:AL216" si="540">+AG200-W200</f>
        <v>27938.244135317596</v>
      </c>
      <c r="AM200" s="10">
        <f t="shared" ref="AM200:AM216" si="541">+AL200/W200</f>
        <v>0.32555959144653607</v>
      </c>
    </row>
    <row r="201" spans="1:39" x14ac:dyDescent="0.2">
      <c r="A201" s="23"/>
      <c r="B201" s="26" t="s">
        <v>38</v>
      </c>
      <c r="C201" s="7">
        <f>+C152/C103</f>
        <v>36392.837593166114</v>
      </c>
      <c r="D201" s="7">
        <f t="shared" ref="D201:AG201" si="542">+D152/D103</f>
        <v>37512.911110054971</v>
      </c>
      <c r="E201" s="7">
        <f t="shared" si="542"/>
        <v>40272.120084049668</v>
      </c>
      <c r="F201" s="7">
        <f t="shared" si="542"/>
        <v>41401.300702447319</v>
      </c>
      <c r="G201" s="7">
        <f t="shared" si="542"/>
        <v>43371.441322799823</v>
      </c>
      <c r="H201" s="7">
        <f t="shared" si="542"/>
        <v>45953.169397458732</v>
      </c>
      <c r="I201" s="7">
        <f t="shared" si="542"/>
        <v>48755.439643647253</v>
      </c>
      <c r="J201" s="7">
        <f t="shared" si="542"/>
        <v>56429.468851301208</v>
      </c>
      <c r="K201" s="7">
        <f t="shared" si="542"/>
        <v>74570.643208338617</v>
      </c>
      <c r="L201" s="7">
        <f t="shared" si="542"/>
        <v>85914.753546047781</v>
      </c>
      <c r="M201" s="7">
        <f t="shared" si="542"/>
        <v>84920.658363384195</v>
      </c>
      <c r="N201" s="7">
        <f t="shared" si="542"/>
        <v>81608.207582640738</v>
      </c>
      <c r="O201" s="7">
        <f t="shared" si="542"/>
        <v>74307.732316230715</v>
      </c>
      <c r="P201" s="7">
        <f t="shared" si="542"/>
        <v>78094.490844612417</v>
      </c>
      <c r="Q201" s="7">
        <f t="shared" si="542"/>
        <v>82123.172713738313</v>
      </c>
      <c r="R201" s="7">
        <f t="shared" si="542"/>
        <v>86473.088723742912</v>
      </c>
      <c r="S201" s="7">
        <f t="shared" si="542"/>
        <v>92131.202713418126</v>
      </c>
      <c r="T201" s="7">
        <f t="shared" si="542"/>
        <v>89114.417836901353</v>
      </c>
      <c r="U201" s="7">
        <f t="shared" si="542"/>
        <v>90593.864584531315</v>
      </c>
      <c r="V201" s="7">
        <f t="shared" si="542"/>
        <v>91608.348798826337</v>
      </c>
      <c r="W201" s="7">
        <f t="shared" si="542"/>
        <v>95725.793447133154</v>
      </c>
      <c r="X201" s="7">
        <f t="shared" si="542"/>
        <v>98713.548994518293</v>
      </c>
      <c r="Y201" s="7">
        <f t="shared" si="542"/>
        <v>100857.84893151034</v>
      </c>
      <c r="Z201" s="7">
        <f t="shared" si="542"/>
        <v>97637.426404758182</v>
      </c>
      <c r="AA201" s="7">
        <f t="shared" si="542"/>
        <v>100422.94758390788</v>
      </c>
      <c r="AB201" s="7">
        <f t="shared" si="542"/>
        <v>104671.10314498887</v>
      </c>
      <c r="AC201" s="7">
        <f t="shared" si="542"/>
        <v>106745.23520987033</v>
      </c>
      <c r="AD201" s="7">
        <f t="shared" si="542"/>
        <v>113480.1991624636</v>
      </c>
      <c r="AE201" s="7">
        <f t="shared" si="542"/>
        <v>120377.77596042745</v>
      </c>
      <c r="AF201" s="7">
        <f t="shared" si="542"/>
        <v>127439.06755618926</v>
      </c>
      <c r="AG201" s="7">
        <f t="shared" si="542"/>
        <v>136541.34179866585</v>
      </c>
      <c r="AH201" s="8">
        <f t="shared" ref="AH201" si="543">+AG201-AF201</f>
        <v>9102.2742424765893</v>
      </c>
      <c r="AI201" s="11">
        <f t="shared" ref="AI201" si="544">+AH201/AF201</f>
        <v>7.1424520102230812E-2</v>
      </c>
      <c r="AJ201" s="8">
        <f t="shared" ref="AJ201" si="545">+AG201-AB201</f>
        <v>31870.238653676977</v>
      </c>
      <c r="AK201" s="11">
        <f t="shared" ref="AK201" si="546">+AJ201/AB201</f>
        <v>0.30447982008492636</v>
      </c>
      <c r="AL201" s="8">
        <f t="shared" ref="AL201" si="547">+AG201-W201</f>
        <v>40815.548351532692</v>
      </c>
      <c r="AM201" s="11">
        <f t="shared" ref="AM201" si="548">+AL201/W201</f>
        <v>0.42637983851315947</v>
      </c>
    </row>
    <row r="202" spans="1:39" x14ac:dyDescent="0.2">
      <c r="B202" s="26" t="s">
        <v>39</v>
      </c>
      <c r="C202" s="7">
        <f>+C153/C104</f>
        <v>36203.383955007601</v>
      </c>
      <c r="D202" s="7">
        <f t="shared" ref="D202:AD202" si="549">+D153/D104</f>
        <v>37793.434285313313</v>
      </c>
      <c r="E202" s="7">
        <f t="shared" si="549"/>
        <v>40706.047552372591</v>
      </c>
      <c r="F202" s="7">
        <f t="shared" si="549"/>
        <v>41997.142693839189</v>
      </c>
      <c r="G202" s="7">
        <f t="shared" si="549"/>
        <v>43817.927894527544</v>
      </c>
      <c r="H202" s="7">
        <f t="shared" si="549"/>
        <v>46116.029814030735</v>
      </c>
      <c r="I202" s="7">
        <f t="shared" si="549"/>
        <v>48859.22855566402</v>
      </c>
      <c r="J202" s="7">
        <f t="shared" si="549"/>
        <v>55930.921700474617</v>
      </c>
      <c r="K202" s="7">
        <f t="shared" si="549"/>
        <v>73243.565434127304</v>
      </c>
      <c r="L202" s="7">
        <f t="shared" si="549"/>
        <v>74355.817474157753</v>
      </c>
      <c r="M202" s="7">
        <f t="shared" si="549"/>
        <v>76787.6142103577</v>
      </c>
      <c r="N202" s="7">
        <f t="shared" si="549"/>
        <v>77566.765946955027</v>
      </c>
      <c r="O202" s="7">
        <f t="shared" si="549"/>
        <v>78239.697680668483</v>
      </c>
      <c r="P202" s="7">
        <f t="shared" si="549"/>
        <v>84717.371019912374</v>
      </c>
      <c r="Q202" s="7">
        <f t="shared" si="549"/>
        <v>90559.053286151102</v>
      </c>
      <c r="R202" s="7">
        <f t="shared" si="549"/>
        <v>99046.172858753605</v>
      </c>
      <c r="S202" s="7">
        <f t="shared" si="549"/>
        <v>114800.63287754894</v>
      </c>
      <c r="T202" s="7">
        <f t="shared" si="549"/>
        <v>99948.026942330383</v>
      </c>
      <c r="U202" s="7">
        <f t="shared" si="549"/>
        <v>101923.64414962019</v>
      </c>
      <c r="V202" s="7">
        <f t="shared" si="549"/>
        <v>100128.68669417225</v>
      </c>
      <c r="W202" s="7">
        <f t="shared" si="549"/>
        <v>109526.05393521911</v>
      </c>
      <c r="X202" s="7">
        <f t="shared" si="549"/>
        <v>115398.67697207442</v>
      </c>
      <c r="Y202" s="7">
        <f t="shared" si="549"/>
        <v>115504.41570766871</v>
      </c>
      <c r="Z202" s="7">
        <f t="shared" si="549"/>
        <v>114824.4337759824</v>
      </c>
      <c r="AA202" s="7">
        <f t="shared" si="549"/>
        <v>114865.45132814113</v>
      </c>
      <c r="AB202" s="7">
        <f t="shared" si="549"/>
        <v>123534.77445432499</v>
      </c>
      <c r="AC202" s="7">
        <f t="shared" si="549"/>
        <v>122053.24788665058</v>
      </c>
      <c r="AD202" s="7">
        <f t="shared" si="549"/>
        <v>127482.70149327707</v>
      </c>
      <c r="AE202" s="7">
        <f t="shared" ref="AE202:AG202" si="550">+AE153/AE104</f>
        <v>127895.41427249936</v>
      </c>
      <c r="AF202" s="7">
        <f t="shared" si="550"/>
        <v>141476.0060543092</v>
      </c>
      <c r="AG202" s="7">
        <f t="shared" si="550"/>
        <v>146171.12459893047</v>
      </c>
      <c r="AH202" s="8">
        <f t="shared" si="536"/>
        <v>4695.1185446212767</v>
      </c>
      <c r="AI202" s="11">
        <f t="shared" si="537"/>
        <v>3.3186677201072066E-2</v>
      </c>
      <c r="AJ202" s="8">
        <f t="shared" si="538"/>
        <v>22636.350144605487</v>
      </c>
      <c r="AK202" s="11">
        <f t="shared" si="539"/>
        <v>0.18323868922410116</v>
      </c>
      <c r="AL202" s="8">
        <f t="shared" si="540"/>
        <v>36645.070663711362</v>
      </c>
      <c r="AM202" s="11">
        <f t="shared" si="541"/>
        <v>0.33457857146378761</v>
      </c>
    </row>
    <row r="203" spans="1:39" x14ac:dyDescent="0.2">
      <c r="A203" s="23" t="s">
        <v>4</v>
      </c>
      <c r="B203" s="28" t="s">
        <v>5</v>
      </c>
      <c r="C203" s="1">
        <v>26345.769300271058</v>
      </c>
      <c r="D203" s="1">
        <v>29665.438042455298</v>
      </c>
      <c r="E203" s="1">
        <v>31199.98827225131</v>
      </c>
      <c r="F203" s="1">
        <v>32471.46113555416</v>
      </c>
      <c r="G203" s="1">
        <v>33848.194915254237</v>
      </c>
      <c r="H203" s="1">
        <v>33639.8402494603</v>
      </c>
      <c r="I203" s="1">
        <v>37650.768645176635</v>
      </c>
      <c r="J203" s="1">
        <v>41787.610495825524</v>
      </c>
      <c r="K203" s="1">
        <v>40515.779158316633</v>
      </c>
      <c r="L203" s="1">
        <v>41345.744107744111</v>
      </c>
      <c r="M203" s="1">
        <v>42759.651171439196</v>
      </c>
      <c r="N203" s="1">
        <v>49668.141909547739</v>
      </c>
      <c r="O203" s="1">
        <v>54449.409667466578</v>
      </c>
      <c r="P203" s="1">
        <v>54415.88</v>
      </c>
      <c r="Q203" s="1">
        <v>53496.12366331392</v>
      </c>
      <c r="R203" s="1">
        <v>57721.219068984858</v>
      </c>
      <c r="S203" s="1">
        <v>69120.467457749008</v>
      </c>
      <c r="T203" s="1">
        <v>65102.771539206195</v>
      </c>
      <c r="U203" s="1">
        <v>68115.410805059699</v>
      </c>
      <c r="V203" s="1">
        <v>67194.708980108087</v>
      </c>
      <c r="W203" s="1">
        <v>72196.519607843133</v>
      </c>
      <c r="X203" s="1">
        <v>70923.563105689202</v>
      </c>
      <c r="Y203" s="1">
        <v>73340.449669689842</v>
      </c>
      <c r="Z203" s="1">
        <v>77198.145168342802</v>
      </c>
      <c r="AA203" s="1">
        <v>83880.537890044579</v>
      </c>
      <c r="AB203" s="1">
        <v>88343.018983466012</v>
      </c>
      <c r="AC203" s="1">
        <v>82314.56862939139</v>
      </c>
      <c r="AD203" s="1">
        <v>82873.85946334021</v>
      </c>
      <c r="AE203" s="9">
        <v>82805.252306390175</v>
      </c>
      <c r="AF203" s="9">
        <v>82619.722153311828</v>
      </c>
      <c r="AG203" s="9">
        <v>85038.315380883068</v>
      </c>
      <c r="AH203" s="9">
        <f t="shared" si="536"/>
        <v>2418.5932275712403</v>
      </c>
      <c r="AI203" s="10">
        <f t="shared" si="537"/>
        <v>2.9273800062934376E-2</v>
      </c>
      <c r="AJ203" s="9">
        <f t="shared" si="538"/>
        <v>-3304.7036025829439</v>
      </c>
      <c r="AK203" s="10">
        <f t="shared" si="539"/>
        <v>-3.7407637192039378E-2</v>
      </c>
      <c r="AL203" s="9">
        <f t="shared" si="540"/>
        <v>12841.795773039936</v>
      </c>
      <c r="AM203" s="10">
        <f t="shared" si="541"/>
        <v>0.17787278171848128</v>
      </c>
    </row>
    <row r="204" spans="1:39" x14ac:dyDescent="0.2">
      <c r="A204" s="23" t="s">
        <v>6</v>
      </c>
      <c r="B204" s="29" t="s">
        <v>19</v>
      </c>
      <c r="C204" s="1"/>
      <c r="D204" s="1"/>
      <c r="E204" s="1"/>
      <c r="F204" s="1"/>
      <c r="G204" s="1"/>
      <c r="H204" s="1"/>
      <c r="I204" s="1"/>
      <c r="J204" s="1">
        <f>+J155/J106</f>
        <v>39825.304275286755</v>
      </c>
      <c r="K204" s="1">
        <f t="shared" ref="K204:AD204" si="551">+K155/K106</f>
        <v>46267.829305912594</v>
      </c>
      <c r="L204" s="1">
        <f t="shared" si="551"/>
        <v>38492.017502187773</v>
      </c>
      <c r="M204" s="1">
        <f t="shared" si="551"/>
        <v>40011.179154783509</v>
      </c>
      <c r="N204" s="1">
        <f t="shared" si="551"/>
        <v>46600.027096599377</v>
      </c>
      <c r="O204" s="1">
        <f t="shared" si="551"/>
        <v>50124.608644516316</v>
      </c>
      <c r="P204" s="1">
        <f t="shared" si="551"/>
        <v>50177.290067720089</v>
      </c>
      <c r="Q204" s="1">
        <f t="shared" si="551"/>
        <v>48240.217479951069</v>
      </c>
      <c r="R204" s="1">
        <f t="shared" si="551"/>
        <v>54123.176160776158</v>
      </c>
      <c r="S204" s="1">
        <f t="shared" si="551"/>
        <v>68954.899780541338</v>
      </c>
      <c r="T204" s="1">
        <f t="shared" si="551"/>
        <v>62661.588141258537</v>
      </c>
      <c r="U204" s="1">
        <f t="shared" si="551"/>
        <v>65413.077378435519</v>
      </c>
      <c r="V204" s="1">
        <f t="shared" si="551"/>
        <v>65370.228610169492</v>
      </c>
      <c r="W204" s="1">
        <f t="shared" si="551"/>
        <v>67543.583050847461</v>
      </c>
      <c r="X204" s="1">
        <f t="shared" si="551"/>
        <v>66451.551638019679</v>
      </c>
      <c r="Y204" s="1">
        <f t="shared" si="551"/>
        <v>68565.478386167146</v>
      </c>
      <c r="Z204" s="1">
        <f t="shared" si="551"/>
        <v>73991.839977540702</v>
      </c>
      <c r="AA204" s="1">
        <f t="shared" si="551"/>
        <v>80902.383640081796</v>
      </c>
      <c r="AB204" s="1">
        <f t="shared" si="551"/>
        <v>86159.372580007897</v>
      </c>
      <c r="AC204" s="1">
        <f t="shared" si="551"/>
        <v>76445.229430379753</v>
      </c>
      <c r="AD204" s="1">
        <f t="shared" si="551"/>
        <v>79268.363816114681</v>
      </c>
      <c r="AE204" s="9">
        <v>78235.518540457299</v>
      </c>
      <c r="AF204" s="9">
        <v>79519.425325443794</v>
      </c>
      <c r="AG204" s="9">
        <v>80643.419323903145</v>
      </c>
      <c r="AH204" s="9">
        <f t="shared" si="536"/>
        <v>1123.9939984593511</v>
      </c>
      <c r="AI204" s="10">
        <f t="shared" si="537"/>
        <v>1.413483553055441E-2</v>
      </c>
      <c r="AJ204" s="9">
        <f t="shared" si="538"/>
        <v>-5515.9532561047527</v>
      </c>
      <c r="AK204" s="10">
        <f t="shared" si="539"/>
        <v>-6.4020350786359537E-2</v>
      </c>
      <c r="AL204" s="9">
        <f t="shared" si="540"/>
        <v>13099.836273055684</v>
      </c>
      <c r="AM204" s="10">
        <f t="shared" si="541"/>
        <v>0.19394642216706212</v>
      </c>
    </row>
    <row r="205" spans="1:39" ht="12.75" x14ac:dyDescent="0.2">
      <c r="A205" s="30" t="s">
        <v>41</v>
      </c>
      <c r="B205" s="31" t="s">
        <v>42</v>
      </c>
      <c r="C205" s="1"/>
      <c r="D205" s="1"/>
      <c r="E205" s="1"/>
      <c r="F205" s="1"/>
      <c r="G205" s="1"/>
      <c r="H205" s="1"/>
      <c r="I205" s="1"/>
      <c r="J205" s="1">
        <f>+J156/J107</f>
        <v>50548.558659217881</v>
      </c>
      <c r="K205" s="1">
        <f t="shared" ref="K205:AD205" si="552">+K156/K107</f>
        <v>20174.438181818183</v>
      </c>
      <c r="L205" s="1">
        <f t="shared" si="552"/>
        <v>49822.149275900483</v>
      </c>
      <c r="M205" s="1">
        <f t="shared" si="552"/>
        <v>49729.313609467456</v>
      </c>
      <c r="N205" s="1">
        <f t="shared" si="552"/>
        <v>58483.14986376022</v>
      </c>
      <c r="O205" s="1">
        <f t="shared" si="552"/>
        <v>69542.943047716777</v>
      </c>
      <c r="P205" s="1">
        <f t="shared" si="552"/>
        <v>70128.811715481177</v>
      </c>
      <c r="Q205" s="1">
        <f t="shared" si="552"/>
        <v>72015.137931034478</v>
      </c>
      <c r="R205" s="1">
        <f t="shared" si="552"/>
        <v>72991.736470588236</v>
      </c>
      <c r="S205" s="1">
        <f t="shared" si="552"/>
        <v>69870.901856763929</v>
      </c>
      <c r="T205" s="1">
        <f t="shared" si="552"/>
        <v>77248.673897324654</v>
      </c>
      <c r="U205" s="1">
        <f t="shared" si="552"/>
        <v>82171.903225806454</v>
      </c>
      <c r="V205" s="1">
        <f t="shared" si="552"/>
        <v>77372.880484114983</v>
      </c>
      <c r="W205" s="1">
        <f t="shared" si="552"/>
        <v>89571.409282700421</v>
      </c>
      <c r="X205" s="1">
        <f t="shared" si="552"/>
        <v>86423.044806517311</v>
      </c>
      <c r="Y205" s="1">
        <f t="shared" si="552"/>
        <v>89984.498242089408</v>
      </c>
      <c r="Z205" s="1">
        <f t="shared" si="552"/>
        <v>88483.579051383393</v>
      </c>
      <c r="AA205" s="1">
        <f t="shared" si="552"/>
        <v>94347.601341638714</v>
      </c>
      <c r="AB205" s="1">
        <f t="shared" si="552"/>
        <v>95862.487074829929</v>
      </c>
      <c r="AC205" s="1">
        <f t="shared" si="552"/>
        <v>99971.47798492662</v>
      </c>
      <c r="AD205" s="1">
        <f t="shared" si="552"/>
        <v>92436.517862995737</v>
      </c>
      <c r="AE205" s="1">
        <f t="shared" ref="AE205:AG205" si="553">+AE156/AE107</f>
        <v>94237.713100177833</v>
      </c>
      <c r="AF205" s="1">
        <f t="shared" si="553"/>
        <v>89810.912983804563</v>
      </c>
      <c r="AG205" s="1">
        <f t="shared" si="553"/>
        <v>94149.205765407562</v>
      </c>
      <c r="AH205" s="9">
        <f t="shared" si="536"/>
        <v>4338.2927816029987</v>
      </c>
      <c r="AI205" s="10">
        <f t="shared" si="537"/>
        <v>4.8304739785746474E-2</v>
      </c>
      <c r="AJ205" s="9">
        <f t="shared" si="538"/>
        <v>-1713.2813094223675</v>
      </c>
      <c r="AK205" s="10">
        <f t="shared" si="539"/>
        <v>-1.7872281031943035E-2</v>
      </c>
      <c r="AL205" s="9">
        <f t="shared" si="540"/>
        <v>4577.796482707141</v>
      </c>
      <c r="AM205" s="10">
        <f t="shared" si="541"/>
        <v>5.1107786729791736E-2</v>
      </c>
    </row>
    <row r="206" spans="1:39" x14ac:dyDescent="0.2">
      <c r="A206" s="23" t="s">
        <v>7</v>
      </c>
      <c r="B206" s="28" t="s">
        <v>8</v>
      </c>
      <c r="C206" s="1">
        <v>34007.76328986961</v>
      </c>
      <c r="D206" s="1">
        <v>35590.963249516441</v>
      </c>
      <c r="E206" s="1">
        <v>36064.332332332335</v>
      </c>
      <c r="F206" s="1">
        <v>36538.873126873128</v>
      </c>
      <c r="G206" s="1">
        <v>41434.378578024007</v>
      </c>
      <c r="H206" s="1">
        <v>53102.249529780565</v>
      </c>
      <c r="I206" s="1">
        <v>50268.401756311745</v>
      </c>
      <c r="J206" s="1"/>
      <c r="K206" s="1">
        <v>58518.529257641916</v>
      </c>
      <c r="L206" s="1">
        <v>74568.042735042734</v>
      </c>
      <c r="M206" s="1"/>
      <c r="N206" s="1"/>
      <c r="O206" s="1"/>
      <c r="P206" s="1"/>
      <c r="Q206" s="1"/>
      <c r="R206" s="1"/>
      <c r="S206" s="1"/>
      <c r="T206" s="1"/>
      <c r="U206" s="1"/>
      <c r="V206" s="1">
        <v>99519.065046079879</v>
      </c>
      <c r="W206" s="1">
        <v>111988.4268238762</v>
      </c>
      <c r="X206" s="1">
        <v>114149.44360902255</v>
      </c>
      <c r="Y206" s="1">
        <v>111640.11782119598</v>
      </c>
      <c r="Z206" s="1">
        <v>123188.61413383365</v>
      </c>
      <c r="AA206" s="1">
        <v>133848.43592085235</v>
      </c>
      <c r="AB206" s="1">
        <v>128837.79980122107</v>
      </c>
      <c r="AC206" s="1">
        <v>123116.6439351593</v>
      </c>
      <c r="AD206" s="1">
        <v>125729.45097591598</v>
      </c>
      <c r="AE206" s="9">
        <v>119225.0581576893</v>
      </c>
      <c r="AF206" s="9">
        <v>114031.4961802903</v>
      </c>
      <c r="AG206" s="9">
        <v>128373.21372396509</v>
      </c>
      <c r="AH206" s="9">
        <f t="shared" si="536"/>
        <v>14341.717543674793</v>
      </c>
      <c r="AI206" s="10">
        <f t="shared" si="537"/>
        <v>0.12576979189152898</v>
      </c>
      <c r="AJ206" s="9">
        <f t="shared" si="538"/>
        <v>-464.58607725598267</v>
      </c>
      <c r="AK206" s="10">
        <f t="shared" si="539"/>
        <v>-3.6059764911600075E-3</v>
      </c>
      <c r="AL206" s="9">
        <f t="shared" si="540"/>
        <v>16384.78690008889</v>
      </c>
      <c r="AM206" s="10">
        <f t="shared" si="541"/>
        <v>0.14630785845270589</v>
      </c>
    </row>
    <row r="207" spans="1:39" x14ac:dyDescent="0.2">
      <c r="A207" s="32" t="s">
        <v>92</v>
      </c>
      <c r="B207" s="32" t="s">
        <v>91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4">
        <v>66960.027681660897</v>
      </c>
      <c r="Q207" s="14">
        <v>89935.456090651554</v>
      </c>
      <c r="R207" s="14">
        <v>91410.867549668881</v>
      </c>
      <c r="S207" s="14">
        <v>92712.404580152666</v>
      </c>
      <c r="T207" s="14">
        <v>132325.469740634</v>
      </c>
      <c r="U207" s="14">
        <v>93307.30232558139</v>
      </c>
      <c r="V207" s="14">
        <v>103541.52817574021</v>
      </c>
      <c r="W207" s="14">
        <v>97687.698042870456</v>
      </c>
      <c r="X207" s="14">
        <v>97314.15071283096</v>
      </c>
      <c r="Y207" s="14">
        <v>100725.22954091817</v>
      </c>
      <c r="Z207" s="14">
        <v>100811.46742209632</v>
      </c>
      <c r="AA207" s="14">
        <v>152801.83289357959</v>
      </c>
      <c r="AB207" s="14">
        <v>127788.28158844766</v>
      </c>
      <c r="AC207" s="14">
        <v>119230.73267326732</v>
      </c>
      <c r="AD207" s="14">
        <v>112360.44020356234</v>
      </c>
      <c r="AE207" s="14">
        <v>114413.52013237728</v>
      </c>
      <c r="AF207" s="14">
        <v>118694.79333333333</v>
      </c>
      <c r="AG207" s="14">
        <v>132654.71794871794</v>
      </c>
      <c r="AH207" s="9">
        <f t="shared" ref="AH207" si="554">+AG207-AF207</f>
        <v>13959.924615384603</v>
      </c>
      <c r="AI207" s="10">
        <f t="shared" ref="AI207" si="555">+AH207/AF207</f>
        <v>0.11761193750243638</v>
      </c>
      <c r="AJ207" s="9">
        <f t="shared" ref="AJ207" si="556">+AG207-AB207</f>
        <v>4866.4363602702797</v>
      </c>
      <c r="AK207" s="10">
        <f t="shared" ref="AK207" si="557">+AJ207/AB207</f>
        <v>3.8082023639249063E-2</v>
      </c>
      <c r="AL207" s="9">
        <f t="shared" ref="AL207" si="558">+AG207-W207</f>
        <v>34967.019905847483</v>
      </c>
      <c r="AM207" s="10">
        <f t="shared" ref="AM207" si="559">+AL207/W207</f>
        <v>0.35794701488924563</v>
      </c>
    </row>
    <row r="208" spans="1:39" x14ac:dyDescent="0.2">
      <c r="A208" s="23" t="s">
        <v>9</v>
      </c>
      <c r="B208" s="28" t="s">
        <v>20</v>
      </c>
      <c r="C208" s="1">
        <v>34188.646808510639</v>
      </c>
      <c r="D208" s="1">
        <v>35855.567328918325</v>
      </c>
      <c r="E208" s="1">
        <v>36829.561445783133</v>
      </c>
      <c r="F208" s="1">
        <v>37611.507163323782</v>
      </c>
      <c r="G208" s="1">
        <v>39011.089230769234</v>
      </c>
      <c r="H208" s="1">
        <v>38758.256716417913</v>
      </c>
      <c r="I208" s="1">
        <v>42602.996825396825</v>
      </c>
      <c r="J208" s="1">
        <v>43460.651757188498</v>
      </c>
      <c r="K208" s="1">
        <v>42798.13477088949</v>
      </c>
      <c r="L208" s="1">
        <v>42856.12621359223</v>
      </c>
      <c r="M208" s="1">
        <v>47183.928952042632</v>
      </c>
      <c r="N208" s="1">
        <v>43358.279146141213</v>
      </c>
      <c r="O208" s="1">
        <v>48376.128256513024</v>
      </c>
      <c r="P208" s="1">
        <v>46408.096385542165</v>
      </c>
      <c r="Q208" s="1">
        <v>46212.574757281553</v>
      </c>
      <c r="R208" s="1">
        <v>46911.872919818459</v>
      </c>
      <c r="S208" s="1">
        <v>45759.521912350596</v>
      </c>
      <c r="T208" s="1">
        <v>56531.864788732397</v>
      </c>
      <c r="U208" s="1">
        <v>59025.97942386831</v>
      </c>
      <c r="V208" s="1">
        <v>59762.493506493505</v>
      </c>
      <c r="W208" s="1">
        <v>60705.198156682025</v>
      </c>
      <c r="X208" s="1">
        <v>62501.330434782605</v>
      </c>
      <c r="Y208" s="1">
        <v>74627.022388059704</v>
      </c>
      <c r="Z208" s="1">
        <v>77905.308740978347</v>
      </c>
      <c r="AA208" s="1">
        <v>85665.029374201782</v>
      </c>
      <c r="AB208" s="1">
        <v>83976.471272727271</v>
      </c>
      <c r="AC208" s="1">
        <v>76188.707423580781</v>
      </c>
      <c r="AD208" s="1">
        <v>78978.875331564981</v>
      </c>
      <c r="AE208" s="9">
        <v>80703.607201309336</v>
      </c>
      <c r="AF208" s="9">
        <v>71769.454018826931</v>
      </c>
      <c r="AG208" s="9">
        <v>75347.198224852065</v>
      </c>
      <c r="AH208" s="9">
        <f t="shared" si="536"/>
        <v>3577.7442060251342</v>
      </c>
      <c r="AI208" s="10">
        <f t="shared" si="537"/>
        <v>4.9850514469381386E-2</v>
      </c>
      <c r="AJ208" s="9">
        <f t="shared" si="538"/>
        <v>-8629.2730478752055</v>
      </c>
      <c r="AK208" s="10">
        <f t="shared" si="539"/>
        <v>-0.10275822402503954</v>
      </c>
      <c r="AL208" s="9">
        <f t="shared" si="540"/>
        <v>14642.00006817004</v>
      </c>
      <c r="AM208" s="10">
        <f t="shared" si="541"/>
        <v>0.24119845602642756</v>
      </c>
    </row>
    <row r="209" spans="1:39" x14ac:dyDescent="0.2">
      <c r="A209" s="23" t="s">
        <v>10</v>
      </c>
      <c r="B209" s="28" t="s">
        <v>21</v>
      </c>
      <c r="C209" s="1">
        <v>38154.827804531764</v>
      </c>
      <c r="D209" s="1">
        <v>39557.80460656168</v>
      </c>
      <c r="E209" s="1">
        <v>42731.733056652105</v>
      </c>
      <c r="F209" s="1">
        <v>44208.083383222045</v>
      </c>
      <c r="G209" s="1">
        <v>45776.754817661131</v>
      </c>
      <c r="H209" s="1">
        <v>48124.164978061432</v>
      </c>
      <c r="I209" s="1">
        <v>50924.560052178771</v>
      </c>
      <c r="J209" s="1">
        <v>58923.729710275329</v>
      </c>
      <c r="K209" s="1">
        <v>78306.244547427064</v>
      </c>
      <c r="L209" s="1">
        <v>79660.737705909181</v>
      </c>
      <c r="M209" s="1">
        <v>81802.001179391678</v>
      </c>
      <c r="N209" s="1">
        <v>82099.945288226212</v>
      </c>
      <c r="O209" s="1">
        <v>83053.595545461212</v>
      </c>
      <c r="P209" s="1">
        <v>89752.088492121562</v>
      </c>
      <c r="Q209" s="1">
        <v>98133.404556945286</v>
      </c>
      <c r="R209" s="1">
        <v>107355.46369460758</v>
      </c>
      <c r="S209" s="1">
        <v>124365.49812421172</v>
      </c>
      <c r="T209" s="1">
        <v>106359.92984806796</v>
      </c>
      <c r="U209" s="1">
        <v>109020.3443197756</v>
      </c>
      <c r="V209" s="1">
        <v>108693.71912485217</v>
      </c>
      <c r="W209" s="1">
        <v>119960.63840356102</v>
      </c>
      <c r="X209" s="1">
        <v>126961.81567768553</v>
      </c>
      <c r="Y209" s="1">
        <v>126087.14744381329</v>
      </c>
      <c r="Z209" s="1">
        <v>125091.55274034679</v>
      </c>
      <c r="AA209" s="1">
        <v>122860.19430445496</v>
      </c>
      <c r="AB209" s="1">
        <v>133935.97596733223</v>
      </c>
      <c r="AC209" s="1">
        <v>134260.4696389258</v>
      </c>
      <c r="AD209" s="1">
        <v>141018.41865961507</v>
      </c>
      <c r="AE209" s="9">
        <v>142799.92246366062</v>
      </c>
      <c r="AF209" s="9">
        <v>163046.94101626892</v>
      </c>
      <c r="AG209" s="9">
        <v>167813.88792934598</v>
      </c>
      <c r="AH209" s="9">
        <f t="shared" si="536"/>
        <v>4766.9469130770594</v>
      </c>
      <c r="AI209" s="10">
        <f t="shared" si="537"/>
        <v>2.9236653465344136E-2</v>
      </c>
      <c r="AJ209" s="9">
        <f t="shared" si="538"/>
        <v>33877.91196201375</v>
      </c>
      <c r="AK209" s="10">
        <f t="shared" si="539"/>
        <v>0.25294109157256428</v>
      </c>
      <c r="AL209" s="9">
        <f t="shared" si="540"/>
        <v>47853.249525784951</v>
      </c>
      <c r="AM209" s="10">
        <f t="shared" si="541"/>
        <v>0.39890792648836415</v>
      </c>
    </row>
    <row r="210" spans="1:39" x14ac:dyDescent="0.2">
      <c r="A210" s="23" t="s">
        <v>11</v>
      </c>
      <c r="B210" s="29" t="s">
        <v>22</v>
      </c>
      <c r="C210" s="1">
        <v>43383.960584629895</v>
      </c>
      <c r="D210" s="1">
        <v>45483.839075179909</v>
      </c>
      <c r="E210" s="1">
        <v>48320.052575805465</v>
      </c>
      <c r="F210" s="1">
        <v>48759.76601247528</v>
      </c>
      <c r="G210" s="1">
        <v>49345.100449373742</v>
      </c>
      <c r="H210" s="1">
        <v>52545.96506615133</v>
      </c>
      <c r="I210" s="1">
        <v>61287.209006574798</v>
      </c>
      <c r="J210" s="1">
        <v>76420.758165935898</v>
      </c>
      <c r="K210" s="1">
        <v>118166.57223780379</v>
      </c>
      <c r="L210" s="1">
        <v>117011.21550869405</v>
      </c>
      <c r="M210" s="1">
        <v>109292.10818834478</v>
      </c>
      <c r="N210" s="1">
        <v>110902.03598232447</v>
      </c>
      <c r="O210" s="1">
        <v>105135.97510170509</v>
      </c>
      <c r="P210" s="1">
        <v>117107.73026285182</v>
      </c>
      <c r="Q210" s="1">
        <v>120490.85794768612</v>
      </c>
      <c r="R210" s="1">
        <v>123770.37237142277</v>
      </c>
      <c r="S210" s="1">
        <v>118211.07573985787</v>
      </c>
      <c r="T210" s="1">
        <v>132646.82490291144</v>
      </c>
      <c r="U210" s="1">
        <v>143547.023185564</v>
      </c>
      <c r="V210" s="1">
        <v>152003.12002340017</v>
      </c>
      <c r="W210" s="1">
        <v>161463.66108716716</v>
      </c>
      <c r="X210" s="1">
        <v>171440.19987366602</v>
      </c>
      <c r="Y210" s="1">
        <v>177348.92552480279</v>
      </c>
      <c r="Z210" s="1">
        <v>172842.36339092872</v>
      </c>
      <c r="AA210" s="1">
        <v>147352.36705195924</v>
      </c>
      <c r="AB210" s="1">
        <v>152195.84837575705</v>
      </c>
      <c r="AC210" s="1">
        <v>147352.99207800123</v>
      </c>
      <c r="AD210" s="1">
        <v>163865.77673861594</v>
      </c>
      <c r="AE210" s="9">
        <v>164893.39093468146</v>
      </c>
      <c r="AF210" s="9">
        <v>216353.84115642519</v>
      </c>
      <c r="AG210" s="9">
        <v>224584.7703370293</v>
      </c>
      <c r="AH210" s="9">
        <f t="shared" si="536"/>
        <v>8230.9291806041147</v>
      </c>
      <c r="AI210" s="10">
        <f t="shared" si="537"/>
        <v>3.8043831977325984E-2</v>
      </c>
      <c r="AJ210" s="9">
        <f t="shared" si="538"/>
        <v>72388.921961272252</v>
      </c>
      <c r="AK210" s="10">
        <f t="shared" si="539"/>
        <v>0.47563006963600546</v>
      </c>
      <c r="AL210" s="9">
        <f t="shared" si="540"/>
        <v>63121.109249862144</v>
      </c>
      <c r="AM210" s="10">
        <f t="shared" si="541"/>
        <v>0.39093074457035765</v>
      </c>
    </row>
    <row r="211" spans="1:39" x14ac:dyDescent="0.2">
      <c r="A211" s="23" t="s">
        <v>12</v>
      </c>
      <c r="B211" s="29" t="s">
        <v>23</v>
      </c>
      <c r="C211" s="1">
        <v>33452.294785788668</v>
      </c>
      <c r="D211" s="1">
        <v>33906.180275814113</v>
      </c>
      <c r="E211" s="1">
        <v>38009.371573647746</v>
      </c>
      <c r="F211" s="1">
        <v>41091.526279416576</v>
      </c>
      <c r="G211" s="1">
        <v>44205.724255617752</v>
      </c>
      <c r="H211" s="1">
        <v>46184.978709917457</v>
      </c>
      <c r="I211" s="1">
        <v>45026.304250224486</v>
      </c>
      <c r="J211" s="1">
        <v>48955.480137705395</v>
      </c>
      <c r="K211" s="1">
        <v>52794.521134982315</v>
      </c>
      <c r="L211" s="1">
        <v>56675.538053057855</v>
      </c>
      <c r="M211" s="1">
        <v>65685.736519833707</v>
      </c>
      <c r="N211" s="1">
        <v>67584.359538315664</v>
      </c>
      <c r="O211" s="1">
        <v>72524.432204817247</v>
      </c>
      <c r="P211" s="1">
        <v>75018.936865286203</v>
      </c>
      <c r="Q211" s="1">
        <v>86220.884141114409</v>
      </c>
      <c r="R211" s="1">
        <v>101039.54492647792</v>
      </c>
      <c r="S211" s="1">
        <v>138092.98990654206</v>
      </c>
      <c r="T211" s="1">
        <v>94335.232772159521</v>
      </c>
      <c r="U211" s="1">
        <v>94452.90243059209</v>
      </c>
      <c r="V211" s="1">
        <v>86776.563887424898</v>
      </c>
      <c r="W211" s="1">
        <v>100342.97295083734</v>
      </c>
      <c r="X211" s="1">
        <v>107103.53835874863</v>
      </c>
      <c r="Y211" s="1">
        <v>105370.60146699267</v>
      </c>
      <c r="Z211" s="1">
        <v>104732.11898426349</v>
      </c>
      <c r="AA211" s="1">
        <v>106730.90788744109</v>
      </c>
      <c r="AB211" s="1">
        <v>123745.81334700754</v>
      </c>
      <c r="AC211" s="1">
        <v>127952.21037415911</v>
      </c>
      <c r="AD211" s="1">
        <v>133168.92185360915</v>
      </c>
      <c r="AE211" s="9">
        <v>135349.85140099403</v>
      </c>
      <c r="AF211" s="9">
        <v>140035.63651069967</v>
      </c>
      <c r="AG211" s="9">
        <v>143594.78598437106</v>
      </c>
      <c r="AH211" s="9">
        <f t="shared" si="536"/>
        <v>3559.1494736713939</v>
      </c>
      <c r="AI211" s="10">
        <f t="shared" si="537"/>
        <v>2.54160266797477E-2</v>
      </c>
      <c r="AJ211" s="9">
        <f t="shared" si="538"/>
        <v>19848.97263736352</v>
      </c>
      <c r="AK211" s="10">
        <f t="shared" si="539"/>
        <v>0.16040116510207184</v>
      </c>
      <c r="AL211" s="9">
        <f t="shared" si="540"/>
        <v>43251.813033533719</v>
      </c>
      <c r="AM211" s="10">
        <f t="shared" si="541"/>
        <v>0.43103978048093894</v>
      </c>
    </row>
    <row r="212" spans="1:39" x14ac:dyDescent="0.2">
      <c r="A212" s="23" t="s">
        <v>13</v>
      </c>
      <c r="B212" s="29" t="s">
        <v>24</v>
      </c>
      <c r="C212" s="1">
        <v>34300.947597303762</v>
      </c>
      <c r="D212" s="1">
        <v>34961.381638846738</v>
      </c>
      <c r="E212" s="1">
        <v>36634.110567604985</v>
      </c>
      <c r="F212" s="1">
        <v>37554.450019912387</v>
      </c>
      <c r="G212" s="1">
        <v>37551.053325344517</v>
      </c>
      <c r="H212" s="1">
        <v>39026.5504279866</v>
      </c>
      <c r="I212" s="1">
        <v>42581.84923022474</v>
      </c>
      <c r="J212" s="1">
        <v>46078.028505747126</v>
      </c>
      <c r="K212" s="1">
        <v>48382.56627783669</v>
      </c>
      <c r="L212" s="1">
        <v>51404.907396622017</v>
      </c>
      <c r="M212" s="1">
        <v>57791.16980388292</v>
      </c>
      <c r="N212" s="1">
        <v>58100.760782747602</v>
      </c>
      <c r="O212" s="1">
        <v>57157.933647388993</v>
      </c>
      <c r="P212" s="1">
        <v>60122.63271392521</v>
      </c>
      <c r="Q212" s="1">
        <v>65190.735549132951</v>
      </c>
      <c r="R212" s="1">
        <v>73946.75332773714</v>
      </c>
      <c r="S212" s="1">
        <v>76434.340506934488</v>
      </c>
      <c r="T212" s="1">
        <v>78638.882306566054</v>
      </c>
      <c r="U212" s="1">
        <v>80824.676467337238</v>
      </c>
      <c r="V212" s="1">
        <v>81636.133876931824</v>
      </c>
      <c r="W212" s="1">
        <v>87176.868350941659</v>
      </c>
      <c r="X212" s="1">
        <v>96456.667257578447</v>
      </c>
      <c r="Y212" s="1">
        <v>90311.285912080304</v>
      </c>
      <c r="Z212" s="1">
        <v>85955.841826147109</v>
      </c>
      <c r="AA212" s="1">
        <v>86633.656700911917</v>
      </c>
      <c r="AB212" s="1">
        <v>88097.342407675998</v>
      </c>
      <c r="AC212" s="1">
        <v>102329.5405256791</v>
      </c>
      <c r="AD212" s="1">
        <v>96560.962369720248</v>
      </c>
      <c r="AE212" s="9">
        <v>94106.556609857202</v>
      </c>
      <c r="AF212" s="9">
        <v>92449.31432695777</v>
      </c>
      <c r="AG212" s="9">
        <v>95155.103311827959</v>
      </c>
      <c r="AH212" s="9">
        <f t="shared" si="536"/>
        <v>2705.7889848701889</v>
      </c>
      <c r="AI212" s="10">
        <f t="shared" si="537"/>
        <v>2.9267810200309878E-2</v>
      </c>
      <c r="AJ212" s="9">
        <f t="shared" si="538"/>
        <v>7057.7609041519609</v>
      </c>
      <c r="AK212" s="10">
        <f t="shared" si="539"/>
        <v>8.011321012944668E-2</v>
      </c>
      <c r="AL212" s="9">
        <f t="shared" si="540"/>
        <v>7978.2349608863005</v>
      </c>
      <c r="AM212" s="10">
        <f t="shared" si="541"/>
        <v>9.1517797229981851E-2</v>
      </c>
    </row>
    <row r="213" spans="1:39" ht="12.75" x14ac:dyDescent="0.2">
      <c r="A213" s="30" t="s">
        <v>43</v>
      </c>
      <c r="B213" s="31" t="s">
        <v>44</v>
      </c>
      <c r="C213" s="1">
        <f t="shared" ref="C213:AD213" si="560">+C164/C115</f>
        <v>38843.124680137655</v>
      </c>
      <c r="D213" s="1">
        <f t="shared" si="560"/>
        <v>38127.864597093794</v>
      </c>
      <c r="E213" s="1">
        <f t="shared" si="560"/>
        <v>41505.767957602933</v>
      </c>
      <c r="F213" s="1">
        <f t="shared" si="560"/>
        <v>44117.394130640583</v>
      </c>
      <c r="G213" s="1">
        <f t="shared" si="560"/>
        <v>45333.487227124941</v>
      </c>
      <c r="H213" s="1">
        <f t="shared" si="560"/>
        <v>48164.985022954766</v>
      </c>
      <c r="I213" s="1">
        <f t="shared" si="560"/>
        <v>50349.088386727686</v>
      </c>
      <c r="J213" s="1">
        <f t="shared" si="560"/>
        <v>54061.076198686918</v>
      </c>
      <c r="K213" s="1">
        <f t="shared" si="560"/>
        <v>57941.236195728852</v>
      </c>
      <c r="L213" s="1">
        <f t="shared" si="560"/>
        <v>67698.482318679788</v>
      </c>
      <c r="M213" s="1">
        <f t="shared" si="560"/>
        <v>74781.36276540652</v>
      </c>
      <c r="N213" s="1">
        <f t="shared" si="560"/>
        <v>77089.95184499216</v>
      </c>
      <c r="O213" s="1">
        <f t="shared" si="560"/>
        <v>84528.32354656815</v>
      </c>
      <c r="P213" s="1">
        <f t="shared" si="560"/>
        <v>91249.866536059752</v>
      </c>
      <c r="Q213" s="1">
        <f t="shared" si="560"/>
        <v>97605.72796517954</v>
      </c>
      <c r="R213" s="1">
        <f t="shared" si="560"/>
        <v>97709.068227233802</v>
      </c>
      <c r="S213" s="1">
        <f t="shared" si="560"/>
        <v>96612.253993824677</v>
      </c>
      <c r="T213" s="1">
        <f t="shared" si="560"/>
        <v>102834.9239664643</v>
      </c>
      <c r="U213" s="1">
        <f t="shared" si="560"/>
        <v>96844.804203368883</v>
      </c>
      <c r="V213" s="1">
        <f t="shared" si="560"/>
        <v>107422.03326054091</v>
      </c>
      <c r="W213" s="1">
        <f t="shared" si="560"/>
        <v>124245.27580255437</v>
      </c>
      <c r="X213" s="1">
        <f t="shared" si="560"/>
        <v>129808.63488843813</v>
      </c>
      <c r="Y213" s="1">
        <f t="shared" si="560"/>
        <v>125796.32124891588</v>
      </c>
      <c r="Z213" s="1">
        <f t="shared" si="560"/>
        <v>140005.24766529698</v>
      </c>
      <c r="AA213" s="1">
        <f t="shared" si="560"/>
        <v>150972.76539649846</v>
      </c>
      <c r="AB213" s="1">
        <f t="shared" si="560"/>
        <v>156994.30215195433</v>
      </c>
      <c r="AC213" s="1">
        <f t="shared" si="560"/>
        <v>174250.77358967872</v>
      </c>
      <c r="AD213" s="1">
        <f t="shared" si="560"/>
        <v>144946.64502617801</v>
      </c>
      <c r="AE213" s="1">
        <f t="shared" ref="AE213:AG213" si="561">+AE164/AE115</f>
        <v>168751.32723729574</v>
      </c>
      <c r="AF213" s="1">
        <f t="shared" si="561"/>
        <v>183847.45062491417</v>
      </c>
      <c r="AG213" s="1">
        <f t="shared" si="561"/>
        <v>181712.200848332</v>
      </c>
      <c r="AH213" s="9">
        <f t="shared" si="536"/>
        <v>-2135.2497765821754</v>
      </c>
      <c r="AI213" s="10">
        <f t="shared" si="537"/>
        <v>-1.1614247406337524E-2</v>
      </c>
      <c r="AJ213" s="9">
        <f t="shared" si="538"/>
        <v>24717.89869637767</v>
      </c>
      <c r="AK213" s="10">
        <f t="shared" si="539"/>
        <v>0.15744455918185674</v>
      </c>
      <c r="AL213" s="9">
        <f t="shared" si="540"/>
        <v>57466.925045777622</v>
      </c>
      <c r="AM213" s="10">
        <f t="shared" si="541"/>
        <v>0.46252804925236563</v>
      </c>
    </row>
    <row r="214" spans="1:39" x14ac:dyDescent="0.2">
      <c r="A214" s="23" t="s">
        <v>14</v>
      </c>
      <c r="B214" s="28" t="s">
        <v>25</v>
      </c>
      <c r="C214" s="1">
        <v>29393.164146394916</v>
      </c>
      <c r="D214" s="1">
        <v>28792.040236686389</v>
      </c>
      <c r="E214" s="1">
        <v>30149.926146713031</v>
      </c>
      <c r="F214" s="1">
        <v>28917.50320462717</v>
      </c>
      <c r="G214" s="1">
        <v>29253.069184549357</v>
      </c>
      <c r="H214" s="1">
        <v>29641.27529990772</v>
      </c>
      <c r="I214" s="1">
        <v>33295.807129041168</v>
      </c>
      <c r="J214" s="1">
        <v>34448.094030769229</v>
      </c>
      <c r="K214" s="1">
        <v>36596.454372382279</v>
      </c>
      <c r="L214" s="1">
        <v>35099.952870509413</v>
      </c>
      <c r="M214" s="1">
        <v>35520.133397083431</v>
      </c>
      <c r="N214" s="1">
        <v>38062.120077469335</v>
      </c>
      <c r="O214" s="1">
        <v>41064.271477049471</v>
      </c>
      <c r="P214" s="1">
        <v>48478.887112887111</v>
      </c>
      <c r="Q214" s="1">
        <v>48054.598214285717</v>
      </c>
      <c r="R214" s="1">
        <v>49826.361664712778</v>
      </c>
      <c r="S214" s="1">
        <v>52893.979664743063</v>
      </c>
      <c r="T214" s="1">
        <v>58079.068516421292</v>
      </c>
      <c r="U214" s="1">
        <v>63173.266983505731</v>
      </c>
      <c r="V214" s="1">
        <v>61185.417461482022</v>
      </c>
      <c r="W214" s="1">
        <v>66673.790657668389</v>
      </c>
      <c r="X214" s="1">
        <v>70451.452647465732</v>
      </c>
      <c r="Y214" s="1">
        <v>80625.180677063516</v>
      </c>
      <c r="Z214" s="1">
        <v>75889.36035406476</v>
      </c>
      <c r="AA214" s="1">
        <v>75310.983680870355</v>
      </c>
      <c r="AB214" s="1">
        <v>78161.390524379021</v>
      </c>
      <c r="AC214" s="1">
        <v>77654.143709927041</v>
      </c>
      <c r="AD214" s="1">
        <v>75308.321868638159</v>
      </c>
      <c r="AE214" s="9">
        <v>81170.980141431748</v>
      </c>
      <c r="AF214" s="9">
        <v>81300.12084063048</v>
      </c>
      <c r="AG214" s="9">
        <v>83465.43634907926</v>
      </c>
      <c r="AH214" s="9">
        <f t="shared" si="536"/>
        <v>2165.3155084487807</v>
      </c>
      <c r="AI214" s="10">
        <f t="shared" si="537"/>
        <v>2.6633607503405387E-2</v>
      </c>
      <c r="AJ214" s="9">
        <f t="shared" si="538"/>
        <v>5304.0458247002389</v>
      </c>
      <c r="AK214" s="10">
        <f t="shared" si="539"/>
        <v>6.7860177372943156E-2</v>
      </c>
      <c r="AL214" s="9">
        <f t="shared" si="540"/>
        <v>16791.645691410871</v>
      </c>
      <c r="AM214" s="10">
        <f t="shared" si="541"/>
        <v>0.25184777295213834</v>
      </c>
    </row>
    <row r="215" spans="1:39" x14ac:dyDescent="0.2">
      <c r="A215" s="23" t="s">
        <v>15</v>
      </c>
      <c r="B215" s="28" t="s">
        <v>26</v>
      </c>
      <c r="C215" s="1">
        <v>41440.734693877552</v>
      </c>
      <c r="D215" s="1">
        <v>26246.487350199735</v>
      </c>
      <c r="E215" s="1">
        <v>26417.08426395939</v>
      </c>
      <c r="F215" s="1">
        <v>27336.028925619834</v>
      </c>
      <c r="G215" s="1">
        <v>29087.231083844581</v>
      </c>
      <c r="H215" s="1">
        <v>30814.483460559797</v>
      </c>
      <c r="I215" s="1">
        <v>29143.378048780487</v>
      </c>
      <c r="J215" s="1">
        <v>31207.42151675485</v>
      </c>
      <c r="K215" s="1">
        <v>33587.083870967741</v>
      </c>
      <c r="L215" s="1">
        <v>40725.836177474404</v>
      </c>
      <c r="M215" s="1">
        <v>41835.422521655441</v>
      </c>
      <c r="N215" s="1">
        <v>42910.778386844169</v>
      </c>
      <c r="O215" s="1">
        <v>44628.431344356577</v>
      </c>
      <c r="P215" s="1">
        <v>45004.174556213016</v>
      </c>
      <c r="Q215" s="1">
        <v>47710.109439124484</v>
      </c>
      <c r="R215" s="1">
        <v>48035.972132904608</v>
      </c>
      <c r="S215" s="1">
        <v>47413.320495185697</v>
      </c>
      <c r="T215" s="1">
        <v>49762.889378580876</v>
      </c>
      <c r="U215" s="1">
        <v>46680.110759493669</v>
      </c>
      <c r="V215" s="1">
        <v>51868.667645619185</v>
      </c>
      <c r="W215" s="1">
        <v>50609.768988764044</v>
      </c>
      <c r="X215" s="1">
        <v>52816.05188284519</v>
      </c>
      <c r="Y215" s="1">
        <v>53129.804489500362</v>
      </c>
      <c r="Z215" s="1">
        <v>52139.751058976864</v>
      </c>
      <c r="AA215" s="1">
        <v>53692.885505481121</v>
      </c>
      <c r="AB215" s="1">
        <v>52600.145976667663</v>
      </c>
      <c r="AC215" s="1">
        <v>49634.131461391196</v>
      </c>
      <c r="AD215" s="1">
        <v>57824.677022653719</v>
      </c>
      <c r="AE215" s="9">
        <v>59343.961102106972</v>
      </c>
      <c r="AF215" s="9">
        <v>65067.531812725087</v>
      </c>
      <c r="AG215" s="9">
        <v>63688.854843186236</v>
      </c>
      <c r="AH215" s="9">
        <f t="shared" si="536"/>
        <v>-1378.6769695388502</v>
      </c>
      <c r="AI215" s="10">
        <f t="shared" si="537"/>
        <v>-2.1188401206102395E-2</v>
      </c>
      <c r="AJ215" s="9">
        <f t="shared" si="538"/>
        <v>11088.708866518573</v>
      </c>
      <c r="AK215" s="10">
        <f t="shared" si="539"/>
        <v>0.21081137058891994</v>
      </c>
      <c r="AL215" s="9">
        <f t="shared" si="540"/>
        <v>13079.085854422192</v>
      </c>
      <c r="AM215" s="10">
        <f t="shared" si="541"/>
        <v>0.25843006430884718</v>
      </c>
    </row>
    <row r="216" spans="1:39" x14ac:dyDescent="0.2">
      <c r="A216" s="23" t="s">
        <v>16</v>
      </c>
      <c r="B216" s="28" t="s">
        <v>27</v>
      </c>
      <c r="C216" s="1">
        <v>25825.204942479762</v>
      </c>
      <c r="D216" s="1">
        <v>28163.646376811594</v>
      </c>
      <c r="E216" s="1">
        <v>31220.327603640042</v>
      </c>
      <c r="F216" s="1">
        <v>31643.172800718134</v>
      </c>
      <c r="G216" s="1">
        <v>34546.192667145937</v>
      </c>
      <c r="H216" s="1">
        <v>35994.906428394141</v>
      </c>
      <c r="I216" s="1">
        <v>36926.843144250211</v>
      </c>
      <c r="J216" s="1">
        <v>41081.384940554824</v>
      </c>
      <c r="K216" s="1">
        <v>43942.6098429872</v>
      </c>
      <c r="L216" s="1">
        <v>45123.444887118196</v>
      </c>
      <c r="M216" s="1">
        <v>49683.561897212312</v>
      </c>
      <c r="N216" s="1">
        <v>52664.298272357722</v>
      </c>
      <c r="O216" s="1">
        <v>53619.911453320499</v>
      </c>
      <c r="P216" s="1">
        <v>76333.027495517032</v>
      </c>
      <c r="Q216" s="1">
        <v>59729.996533795493</v>
      </c>
      <c r="R216" s="1">
        <v>69783.077256317687</v>
      </c>
      <c r="S216" s="1">
        <v>77836.423192423186</v>
      </c>
      <c r="T216" s="1">
        <v>82154.40662918023</v>
      </c>
      <c r="U216" s="1">
        <v>70980.85630498534</v>
      </c>
      <c r="V216" s="1">
        <v>65435.21657910099</v>
      </c>
      <c r="W216" s="1">
        <v>63935.09187279152</v>
      </c>
      <c r="X216" s="1">
        <v>67218.297736351538</v>
      </c>
      <c r="Y216" s="1">
        <v>67695.339083557948</v>
      </c>
      <c r="Z216" s="1">
        <v>71133.162535872689</v>
      </c>
      <c r="AA216" s="1">
        <v>72292.147698533125</v>
      </c>
      <c r="AB216" s="1">
        <v>72994.912478548664</v>
      </c>
      <c r="AC216" s="1">
        <v>79715.841221374052</v>
      </c>
      <c r="AD216" s="1">
        <v>99278.834215167546</v>
      </c>
      <c r="AE216" s="9">
        <v>77061.738791423006</v>
      </c>
      <c r="AF216" s="9">
        <v>75293.916428571421</v>
      </c>
      <c r="AG216" s="9">
        <v>69637.635682669395</v>
      </c>
      <c r="AH216" s="9">
        <f t="shared" si="536"/>
        <v>-5656.280745902026</v>
      </c>
      <c r="AI216" s="10">
        <f t="shared" si="537"/>
        <v>-7.512267941684149E-2</v>
      </c>
      <c r="AJ216" s="9">
        <f t="shared" si="538"/>
        <v>-3357.2767958792683</v>
      </c>
      <c r="AK216" s="10">
        <f t="shared" si="539"/>
        <v>-4.5993298462627598E-2</v>
      </c>
      <c r="AL216" s="9">
        <f t="shared" si="540"/>
        <v>5702.5438098778759</v>
      </c>
      <c r="AM216" s="10">
        <f t="shared" si="541"/>
        <v>8.9192705333464517E-2</v>
      </c>
    </row>
    <row r="217" spans="1:39" x14ac:dyDescent="0.2">
      <c r="A217" s="23"/>
      <c r="B217" s="26" t="s">
        <v>40</v>
      </c>
      <c r="C217" s="7">
        <f>+C168/C119</f>
        <v>36618.044656325073</v>
      </c>
      <c r="D217" s="7">
        <f t="shared" ref="D217:AG217" si="562">+D168/D119</f>
        <v>37149.421105271773</v>
      </c>
      <c r="E217" s="7">
        <f t="shared" si="562"/>
        <v>39696.290390547903</v>
      </c>
      <c r="F217" s="7">
        <f t="shared" si="562"/>
        <v>40635.760570505394</v>
      </c>
      <c r="G217" s="7">
        <f t="shared" si="562"/>
        <v>42775.015421328346</v>
      </c>
      <c r="H217" s="7">
        <f t="shared" si="562"/>
        <v>45737.044243527445</v>
      </c>
      <c r="I217" s="7">
        <f t="shared" si="562"/>
        <v>48622.004847305339</v>
      </c>
      <c r="J217" s="7">
        <f t="shared" si="562"/>
        <v>57017.474151304159</v>
      </c>
      <c r="K217" s="7">
        <f t="shared" si="562"/>
        <v>76060.935763301793</v>
      </c>
      <c r="L217" s="7">
        <f t="shared" si="562"/>
        <v>96228.855551749948</v>
      </c>
      <c r="M217" s="7">
        <f t="shared" si="562"/>
        <v>91287.564345943116</v>
      </c>
      <c r="N217" s="7">
        <f t="shared" si="562"/>
        <v>84487.694722388536</v>
      </c>
      <c r="O217" s="7">
        <f t="shared" si="562"/>
        <v>71945.313691768111</v>
      </c>
      <c r="P217" s="7">
        <f t="shared" si="562"/>
        <v>74374.887334577637</v>
      </c>
      <c r="Q217" s="7">
        <f t="shared" si="562"/>
        <v>77476.166225704495</v>
      </c>
      <c r="R217" s="7">
        <f t="shared" si="562"/>
        <v>80030.907770781501</v>
      </c>
      <c r="S217" s="7">
        <f t="shared" si="562"/>
        <v>80571.154350571829</v>
      </c>
      <c r="T217" s="7">
        <f t="shared" si="562"/>
        <v>83995.755751123303</v>
      </c>
      <c r="U217" s="7">
        <f t="shared" si="562"/>
        <v>85485.835097816613</v>
      </c>
      <c r="V217" s="7">
        <f t="shared" si="562"/>
        <v>88098.367151554587</v>
      </c>
      <c r="W217" s="7">
        <f t="shared" si="562"/>
        <v>90304.462759372924</v>
      </c>
      <c r="X217" s="7">
        <f t="shared" si="562"/>
        <v>92325.867961673197</v>
      </c>
      <c r="Y217" s="7">
        <f t="shared" si="562"/>
        <v>95395.188050952536</v>
      </c>
      <c r="Z217" s="7">
        <f t="shared" si="562"/>
        <v>91611.341909025083</v>
      </c>
      <c r="AA217" s="7">
        <f t="shared" si="562"/>
        <v>94810.799228508928</v>
      </c>
      <c r="AB217" s="7">
        <f t="shared" si="562"/>
        <v>97911.082720808292</v>
      </c>
      <c r="AC217" s="7">
        <f t="shared" si="562"/>
        <v>101881.436580106</v>
      </c>
      <c r="AD217" s="7">
        <f t="shared" si="562"/>
        <v>109129.60361842829</v>
      </c>
      <c r="AE217" s="7">
        <f t="shared" si="562"/>
        <v>118066.35128411758</v>
      </c>
      <c r="AF217" s="7">
        <f t="shared" si="562"/>
        <v>123276.45662923742</v>
      </c>
      <c r="AG217" s="7">
        <f t="shared" si="562"/>
        <v>133783.7707745792</v>
      </c>
      <c r="AH217" s="8">
        <f t="shared" ref="AH217:AH242" si="563">+AG217-AF217</f>
        <v>10507.314145341777</v>
      </c>
      <c r="AI217" s="11">
        <f t="shared" ref="AI217:AI242" si="564">+AH217/AF217</f>
        <v>8.5233745620571011E-2</v>
      </c>
      <c r="AJ217" s="8">
        <f t="shared" ref="AJ217:AJ242" si="565">+AG217-AB217</f>
        <v>35872.688053770908</v>
      </c>
      <c r="AK217" s="11">
        <f t="shared" ref="AK217:AK242" si="566">+AJ217/AB217</f>
        <v>0.36638026111978805</v>
      </c>
      <c r="AL217" s="8">
        <f t="shared" ref="AL217:AL242" si="567">+AG217-W217</f>
        <v>43479.308015206276</v>
      </c>
      <c r="AM217" s="11">
        <f t="shared" ref="AM217:AM242" si="568">+AL217/W217</f>
        <v>0.48147463244493366</v>
      </c>
    </row>
    <row r="218" spans="1:39" x14ac:dyDescent="0.2">
      <c r="A218" s="33"/>
      <c r="B218" s="26" t="s">
        <v>49</v>
      </c>
      <c r="C218" s="7">
        <f>+C169/C120</f>
        <v>32191.241625089096</v>
      </c>
      <c r="D218" s="7">
        <f t="shared" ref="D218:AG218" si="569">+D169/D120</f>
        <v>34066.602137457645</v>
      </c>
      <c r="E218" s="7">
        <f t="shared" si="569"/>
        <v>36570.200361788266</v>
      </c>
      <c r="F218" s="7">
        <f t="shared" si="569"/>
        <v>37316.93808238265</v>
      </c>
      <c r="G218" s="7">
        <f t="shared" si="569"/>
        <v>39442.100118383227</v>
      </c>
      <c r="H218" s="7">
        <f t="shared" si="569"/>
        <v>40434.715599426308</v>
      </c>
      <c r="I218" s="7">
        <f t="shared" si="569"/>
        <v>41559.044631250545</v>
      </c>
      <c r="J218" s="7">
        <f t="shared" si="569"/>
        <v>42833.217867231637</v>
      </c>
      <c r="K218" s="7">
        <f t="shared" si="569"/>
        <v>45055.99455411845</v>
      </c>
      <c r="L218" s="7">
        <f t="shared" si="569"/>
        <v>46216.470276096508</v>
      </c>
      <c r="M218" s="7">
        <f t="shared" si="569"/>
        <v>47612.597576973531</v>
      </c>
      <c r="N218" s="7">
        <f t="shared" si="569"/>
        <v>51678.995459704878</v>
      </c>
      <c r="O218" s="7">
        <f t="shared" si="569"/>
        <v>55727.277488879146</v>
      </c>
      <c r="P218" s="7">
        <f t="shared" si="569"/>
        <v>59961.493065229239</v>
      </c>
      <c r="Q218" s="7">
        <f t="shared" si="569"/>
        <v>61134.626858598422</v>
      </c>
      <c r="R218" s="7">
        <f t="shared" si="569"/>
        <v>90518.354889097158</v>
      </c>
      <c r="S218" s="7">
        <f t="shared" si="569"/>
        <v>93929.700081833056</v>
      </c>
      <c r="T218" s="7">
        <f t="shared" si="569"/>
        <v>97458.305603404602</v>
      </c>
      <c r="U218" s="7">
        <f t="shared" si="569"/>
        <v>94339.061949486597</v>
      </c>
      <c r="V218" s="7">
        <f t="shared" si="569"/>
        <v>95423.122926129567</v>
      </c>
      <c r="W218" s="7">
        <f t="shared" si="569"/>
        <v>110400.00782450747</v>
      </c>
      <c r="X218" s="7">
        <f t="shared" si="569"/>
        <v>109716.59867773246</v>
      </c>
      <c r="Y218" s="7">
        <f t="shared" si="569"/>
        <v>129803.01195843953</v>
      </c>
      <c r="Z218" s="7">
        <f t="shared" si="569"/>
        <v>117073.74314916309</v>
      </c>
      <c r="AA218" s="7">
        <f t="shared" si="569"/>
        <v>122957.63479158601</v>
      </c>
      <c r="AB218" s="7">
        <f t="shared" si="569"/>
        <v>125225.83296703297</v>
      </c>
      <c r="AC218" s="7">
        <f t="shared" si="569"/>
        <v>121905.29891656236</v>
      </c>
      <c r="AD218" s="7">
        <f t="shared" si="569"/>
        <v>126174.31942352318</v>
      </c>
      <c r="AE218" s="7">
        <f t="shared" si="569"/>
        <v>138144.43800649885</v>
      </c>
      <c r="AF218" s="7">
        <f t="shared" si="569"/>
        <v>156586.3843262695</v>
      </c>
      <c r="AG218" s="7">
        <f t="shared" si="569"/>
        <v>177637.81824080457</v>
      </c>
      <c r="AH218" s="8">
        <f t="shared" si="563"/>
        <v>21051.433914535068</v>
      </c>
      <c r="AI218" s="11">
        <f t="shared" si="564"/>
        <v>0.13443974714092305</v>
      </c>
      <c r="AJ218" s="8">
        <f t="shared" si="565"/>
        <v>52411.985273771599</v>
      </c>
      <c r="AK218" s="11">
        <f t="shared" si="566"/>
        <v>0.41853972165287662</v>
      </c>
      <c r="AL218" s="8">
        <f t="shared" si="567"/>
        <v>67237.810416297099</v>
      </c>
      <c r="AM218" s="11">
        <f t="shared" si="568"/>
        <v>0.60903809466371361</v>
      </c>
    </row>
    <row r="219" spans="1:39" x14ac:dyDescent="0.2">
      <c r="A219" s="33" t="s">
        <v>50</v>
      </c>
      <c r="B219" s="34" t="s">
        <v>51</v>
      </c>
      <c r="C219" s="1">
        <v>30937.795630725865</v>
      </c>
      <c r="D219" s="1">
        <v>31281.904200442154</v>
      </c>
      <c r="E219" s="1">
        <v>33113.272435897437</v>
      </c>
      <c r="F219" s="1">
        <v>31479.652910052911</v>
      </c>
      <c r="G219" s="1">
        <v>40536.973451327431</v>
      </c>
      <c r="H219" s="1">
        <v>38795.352601156068</v>
      </c>
      <c r="I219" s="1">
        <v>40774.879999999997</v>
      </c>
      <c r="J219" s="1">
        <v>37846.811965811969</v>
      </c>
      <c r="K219" s="1">
        <v>42714.33034987795</v>
      </c>
      <c r="L219" s="1">
        <v>43053.38491295938</v>
      </c>
      <c r="M219" s="1">
        <v>48790.876937101188</v>
      </c>
      <c r="N219" s="1">
        <v>60850.546080964683</v>
      </c>
      <c r="O219" s="1">
        <v>56918.352941176468</v>
      </c>
      <c r="P219" s="1">
        <v>101070.7714543812</v>
      </c>
      <c r="Q219" s="1">
        <v>73809.180645161294</v>
      </c>
      <c r="R219" s="1">
        <v>214825.91490593343</v>
      </c>
      <c r="S219" s="1">
        <v>231755.00541773596</v>
      </c>
      <c r="T219" s="1">
        <v>231432.65723361247</v>
      </c>
      <c r="U219" s="1">
        <v>208653.73654916513</v>
      </c>
      <c r="V219" s="1">
        <v>211715.40540540541</v>
      </c>
      <c r="W219" s="1">
        <v>265350.38895152201</v>
      </c>
      <c r="X219" s="1">
        <v>261553.60717948718</v>
      </c>
      <c r="Y219" s="1">
        <v>328296.09108159394</v>
      </c>
      <c r="Z219" s="1">
        <v>236542.93898972229</v>
      </c>
      <c r="AA219" s="1">
        <v>250111.65970854668</v>
      </c>
      <c r="AB219" s="1">
        <v>253273.9268389662</v>
      </c>
      <c r="AC219" s="1">
        <v>260399.51644192098</v>
      </c>
      <c r="AD219" s="1">
        <v>234022.88356420817</v>
      </c>
      <c r="AE219" s="1">
        <v>262877.53675357444</v>
      </c>
      <c r="AF219" s="1">
        <v>369435.53886113886</v>
      </c>
      <c r="AG219" s="1">
        <v>531981.24492825335</v>
      </c>
      <c r="AH219" s="9">
        <f t="shared" si="563"/>
        <v>162545.70606711449</v>
      </c>
      <c r="AI219" s="10">
        <f t="shared" si="564"/>
        <v>0.43998394569238009</v>
      </c>
      <c r="AJ219" s="9">
        <f t="shared" si="565"/>
        <v>278707.31808928715</v>
      </c>
      <c r="AK219" s="10">
        <f t="shared" si="566"/>
        <v>1.1004185135349196</v>
      </c>
      <c r="AL219" s="9">
        <f t="shared" si="567"/>
        <v>266630.85597673134</v>
      </c>
      <c r="AM219" s="10">
        <f t="shared" si="568"/>
        <v>1.0048255705607549</v>
      </c>
    </row>
    <row r="220" spans="1:39" x14ac:dyDescent="0.2">
      <c r="A220" s="33" t="s">
        <v>52</v>
      </c>
      <c r="B220" s="34" t="s">
        <v>53</v>
      </c>
      <c r="C220" s="1">
        <v>32372.642937276898</v>
      </c>
      <c r="D220" s="1">
        <v>34438.827817178884</v>
      </c>
      <c r="E220" s="1">
        <v>36986.593185985912</v>
      </c>
      <c r="F220" s="1">
        <v>37840.399316758398</v>
      </c>
      <c r="G220" s="1">
        <v>39351.478850027466</v>
      </c>
      <c r="H220" s="1">
        <v>40563.769930833638</v>
      </c>
      <c r="I220" s="1">
        <v>41619.426918051147</v>
      </c>
      <c r="J220" s="1">
        <v>43282.33987682833</v>
      </c>
      <c r="K220" s="1">
        <v>45329.481706737621</v>
      </c>
      <c r="L220" s="1">
        <v>46513.072277137937</v>
      </c>
      <c r="M220" s="1">
        <v>47503.630079244649</v>
      </c>
      <c r="N220" s="1">
        <v>50855.789408581368</v>
      </c>
      <c r="O220" s="1">
        <v>55645.964527140088</v>
      </c>
      <c r="P220" s="1">
        <v>57007.197351337316</v>
      </c>
      <c r="Q220" s="1">
        <v>60129.803209513455</v>
      </c>
      <c r="R220" s="1">
        <v>63251.348358834359</v>
      </c>
      <c r="S220" s="1">
        <v>63804.842131505138</v>
      </c>
      <c r="T220" s="1">
        <v>68951.197788018428</v>
      </c>
      <c r="U220" s="1">
        <v>68629.16285169289</v>
      </c>
      <c r="V220" s="1">
        <v>71632.868513505731</v>
      </c>
      <c r="W220" s="1">
        <v>79726.350945712213</v>
      </c>
      <c r="X220" s="1">
        <v>75736.892867389688</v>
      </c>
      <c r="Y220" s="1">
        <v>78107.507783543362</v>
      </c>
      <c r="Z220" s="1">
        <v>82231.100765306124</v>
      </c>
      <c r="AA220" s="1">
        <v>87419.73295173097</v>
      </c>
      <c r="AB220" s="1">
        <v>90653.534943639286</v>
      </c>
      <c r="AC220" s="1">
        <v>90996.372967265052</v>
      </c>
      <c r="AD220" s="1">
        <v>96200.487175485148</v>
      </c>
      <c r="AE220" s="1">
        <v>100306.99173385039</v>
      </c>
      <c r="AF220" s="1">
        <v>103334.19645088728</v>
      </c>
      <c r="AG220" s="1">
        <v>108168.15094339622</v>
      </c>
      <c r="AH220" s="9">
        <f t="shared" si="563"/>
        <v>4833.9544925089431</v>
      </c>
      <c r="AI220" s="10">
        <f t="shared" si="564"/>
        <v>4.6779814026099549E-2</v>
      </c>
      <c r="AJ220" s="9">
        <f t="shared" si="565"/>
        <v>17514.615999756934</v>
      </c>
      <c r="AK220" s="10">
        <f t="shared" si="566"/>
        <v>0.19320389448294589</v>
      </c>
      <c r="AL220" s="9">
        <f t="shared" si="567"/>
        <v>28441.799997684007</v>
      </c>
      <c r="AM220" s="10">
        <f t="shared" si="568"/>
        <v>0.35674277902234336</v>
      </c>
    </row>
    <row r="221" spans="1:39" x14ac:dyDescent="0.2">
      <c r="A221" s="33"/>
      <c r="B221" s="26" t="s">
        <v>54</v>
      </c>
      <c r="C221" s="7">
        <f>+C172/C123</f>
        <v>44732.904333086131</v>
      </c>
      <c r="D221" s="7">
        <f t="shared" ref="D221:AG221" si="570">+D172/D123</f>
        <v>39843.948435150036</v>
      </c>
      <c r="E221" s="7">
        <f t="shared" si="570"/>
        <v>39762.406890501632</v>
      </c>
      <c r="F221" s="7">
        <f t="shared" si="570"/>
        <v>38618.788202534524</v>
      </c>
      <c r="G221" s="7">
        <f t="shared" si="570"/>
        <v>45512.759909683897</v>
      </c>
      <c r="H221" s="7">
        <f t="shared" si="570"/>
        <v>51543.323668349891</v>
      </c>
      <c r="I221" s="7">
        <f t="shared" si="570"/>
        <v>53091.28179632422</v>
      </c>
      <c r="J221" s="7">
        <f t="shared" si="570"/>
        <v>82127.217972972969</v>
      </c>
      <c r="K221" s="7">
        <f t="shared" si="570"/>
        <v>152328.3727817953</v>
      </c>
      <c r="L221" s="7">
        <f t="shared" si="570"/>
        <v>195150.14358828097</v>
      </c>
      <c r="M221" s="7">
        <f t="shared" si="570"/>
        <v>159287.22735332666</v>
      </c>
      <c r="N221" s="7">
        <f t="shared" si="570"/>
        <v>129299.51664002702</v>
      </c>
      <c r="O221" s="7">
        <f t="shared" si="570"/>
        <v>87165.692677070823</v>
      </c>
      <c r="P221" s="7">
        <f t="shared" si="570"/>
        <v>92865.542521290627</v>
      </c>
      <c r="Q221" s="7">
        <f t="shared" si="570"/>
        <v>98413.863177285137</v>
      </c>
      <c r="R221" s="7">
        <f t="shared" si="570"/>
        <v>98370.256450390079</v>
      </c>
      <c r="S221" s="7">
        <f t="shared" si="570"/>
        <v>89312.119281025996</v>
      </c>
      <c r="T221" s="7">
        <f t="shared" si="570"/>
        <v>98850.679176107573</v>
      </c>
      <c r="U221" s="7">
        <f t="shared" si="570"/>
        <v>101597.19574190745</v>
      </c>
      <c r="V221" s="7">
        <f t="shared" si="570"/>
        <v>106626.46677874046</v>
      </c>
      <c r="W221" s="7">
        <f t="shared" si="570"/>
        <v>96973.234483147971</v>
      </c>
      <c r="X221" s="7">
        <f t="shared" si="570"/>
        <v>101408.03356689954</v>
      </c>
      <c r="Y221" s="7">
        <f t="shared" si="570"/>
        <v>101884.40539456827</v>
      </c>
      <c r="Z221" s="7">
        <f t="shared" si="570"/>
        <v>90534.023702923354</v>
      </c>
      <c r="AA221" s="7">
        <f t="shared" si="570"/>
        <v>90345.706609889719</v>
      </c>
      <c r="AB221" s="7">
        <f t="shared" si="570"/>
        <v>92815.821238799457</v>
      </c>
      <c r="AC221" s="7">
        <f t="shared" si="570"/>
        <v>95042.402333478822</v>
      </c>
      <c r="AD221" s="7">
        <f t="shared" si="570"/>
        <v>107826.35777004209</v>
      </c>
      <c r="AE221" s="7">
        <f t="shared" si="570"/>
        <v>116906.99946986379</v>
      </c>
      <c r="AF221" s="7">
        <f t="shared" si="570"/>
        <v>127188.93063545717</v>
      </c>
      <c r="AG221" s="7">
        <f t="shared" si="570"/>
        <v>137145.07619307336</v>
      </c>
      <c r="AH221" s="8">
        <f t="shared" si="563"/>
        <v>9956.1455576161825</v>
      </c>
      <c r="AI221" s="11">
        <f t="shared" si="564"/>
        <v>7.8278396617328355E-2</v>
      </c>
      <c r="AJ221" s="8">
        <f t="shared" si="565"/>
        <v>44329.2549542739</v>
      </c>
      <c r="AK221" s="11">
        <f t="shared" si="566"/>
        <v>0.47760451141430083</v>
      </c>
      <c r="AL221" s="8">
        <f t="shared" si="567"/>
        <v>40171.841709925386</v>
      </c>
      <c r="AM221" s="11">
        <f t="shared" si="568"/>
        <v>0.41425700528640669</v>
      </c>
    </row>
    <row r="222" spans="1:39" x14ac:dyDescent="0.2">
      <c r="A222" s="33" t="s">
        <v>55</v>
      </c>
      <c r="B222" s="34" t="s">
        <v>56</v>
      </c>
      <c r="C222" s="1">
        <v>46150.831504792703</v>
      </c>
      <c r="D222" s="1">
        <v>47943.203430394897</v>
      </c>
      <c r="E222" s="1">
        <v>47498.61444814517</v>
      </c>
      <c r="F222" s="1">
        <v>42915.985159902055</v>
      </c>
      <c r="G222" s="1">
        <v>45920.205092037519</v>
      </c>
      <c r="H222" s="1">
        <v>51585.643286076891</v>
      </c>
      <c r="I222" s="1">
        <v>60114.157591709161</v>
      </c>
      <c r="J222" s="1">
        <v>93707.689659601805</v>
      </c>
      <c r="K222" s="1">
        <v>175376.87700215157</v>
      </c>
      <c r="L222" s="1">
        <v>216453.28740043446</v>
      </c>
      <c r="M222" s="1">
        <v>174492.16021046098</v>
      </c>
      <c r="N222" s="1">
        <v>138154.72591369474</v>
      </c>
      <c r="O222" s="1">
        <v>90787.308048329694</v>
      </c>
      <c r="P222" s="1">
        <v>96627.117582515348</v>
      </c>
      <c r="Q222" s="1">
        <v>100661.87524399086</v>
      </c>
      <c r="R222" s="1">
        <v>99748.44138219567</v>
      </c>
      <c r="S222" s="1">
        <v>88758.555059387407</v>
      </c>
      <c r="T222" s="1">
        <v>100247.06796309899</v>
      </c>
      <c r="U222" s="1">
        <v>103680.52514205799</v>
      </c>
      <c r="V222" s="1">
        <v>110221.76168224298</v>
      </c>
      <c r="W222" s="1">
        <v>99019.762552459928</v>
      </c>
      <c r="X222" s="1">
        <v>104781.17751729982</v>
      </c>
      <c r="Y222" s="1">
        <v>105512.99938984429</v>
      </c>
      <c r="Z222" s="1">
        <v>91622.8931214529</v>
      </c>
      <c r="AA222" s="1">
        <v>89446.41025641025</v>
      </c>
      <c r="AB222" s="1">
        <v>91800.104225117364</v>
      </c>
      <c r="AC222" s="1">
        <v>95582.315565031982</v>
      </c>
      <c r="AD222" s="14">
        <v>110183.61746766222</v>
      </c>
      <c r="AE222" s="14">
        <v>123533.39266360429</v>
      </c>
      <c r="AF222" s="14">
        <v>139745.11873337682</v>
      </c>
      <c r="AG222" s="14">
        <v>151132.82394060647</v>
      </c>
      <c r="AH222" s="9">
        <f t="shared" si="563"/>
        <v>11387.70520722965</v>
      </c>
      <c r="AI222" s="10">
        <f t="shared" si="564"/>
        <v>8.1489108960983006E-2</v>
      </c>
      <c r="AJ222" s="9">
        <f t="shared" si="565"/>
        <v>59332.719715489104</v>
      </c>
      <c r="AK222" s="10">
        <f t="shared" si="566"/>
        <v>0.6463251890214643</v>
      </c>
      <c r="AL222" s="9">
        <f t="shared" si="567"/>
        <v>52113.06138814654</v>
      </c>
      <c r="AM222" s="10">
        <f t="shared" si="568"/>
        <v>0.52628950064930147</v>
      </c>
    </row>
    <row r="223" spans="1:39" x14ac:dyDescent="0.2">
      <c r="A223" s="33" t="s">
        <v>57</v>
      </c>
      <c r="B223" s="34" t="s">
        <v>58</v>
      </c>
      <c r="C223" s="1">
        <v>33293.320325203254</v>
      </c>
      <c r="D223" s="1">
        <v>36604.758508914099</v>
      </c>
      <c r="E223" s="1">
        <v>38628.221928665786</v>
      </c>
      <c r="F223" s="1">
        <v>38658.007509386734</v>
      </c>
      <c r="G223" s="1">
        <v>40571.337515683816</v>
      </c>
      <c r="H223" s="1">
        <v>44144.22831050228</v>
      </c>
      <c r="I223" s="1">
        <v>47371.295624332975</v>
      </c>
      <c r="J223" s="1">
        <v>46502.352497643733</v>
      </c>
      <c r="K223" s="1">
        <v>44956.383211678833</v>
      </c>
      <c r="L223" s="1">
        <v>48758.636889991729</v>
      </c>
      <c r="M223" s="1">
        <v>57722.458141674331</v>
      </c>
      <c r="N223" s="1">
        <v>65977.572338489539</v>
      </c>
      <c r="O223" s="1">
        <v>74391.886850152907</v>
      </c>
      <c r="P223" s="1">
        <v>76591.223880597012</v>
      </c>
      <c r="Q223" s="1">
        <v>84279.919811320753</v>
      </c>
      <c r="R223" s="1">
        <v>91518.573286643325</v>
      </c>
      <c r="S223" s="1">
        <v>138704.81025641024</v>
      </c>
      <c r="T223" s="1">
        <v>109356.26472838562</v>
      </c>
      <c r="U223" s="1">
        <v>104424.92216748769</v>
      </c>
      <c r="V223" s="1">
        <v>97227.132530120478</v>
      </c>
      <c r="W223" s="1">
        <v>106804.30094622663</v>
      </c>
      <c r="X223" s="1">
        <v>102742.73044217686</v>
      </c>
      <c r="Y223" s="1">
        <v>105886.70618941089</v>
      </c>
      <c r="Z223" s="1">
        <v>107649.76837652035</v>
      </c>
      <c r="AA223" s="1">
        <v>130392.94505494506</v>
      </c>
      <c r="AB223" s="1">
        <v>129421.84875912408</v>
      </c>
      <c r="AC223" s="1">
        <v>121303.39955456569</v>
      </c>
      <c r="AD223" s="14">
        <v>127583.46800286327</v>
      </c>
      <c r="AE223" s="14">
        <v>123500.93692837629</v>
      </c>
      <c r="AF223" s="14">
        <v>118262.44128904803</v>
      </c>
      <c r="AG223" s="14">
        <v>123537.73048893599</v>
      </c>
      <c r="AH223" s="9">
        <f t="shared" si="563"/>
        <v>5275.2891998879641</v>
      </c>
      <c r="AI223" s="10">
        <f t="shared" si="564"/>
        <v>4.4606632015945828E-2</v>
      </c>
      <c r="AJ223" s="9">
        <f t="shared" si="565"/>
        <v>-5884.1182701880898</v>
      </c>
      <c r="AK223" s="10">
        <f t="shared" si="566"/>
        <v>-4.5464643926849069E-2</v>
      </c>
      <c r="AL223" s="9">
        <f t="shared" si="567"/>
        <v>16733.42954270936</v>
      </c>
      <c r="AM223" s="10">
        <f t="shared" si="568"/>
        <v>0.1566737424847173</v>
      </c>
    </row>
    <row r="224" spans="1:39" x14ac:dyDescent="0.2">
      <c r="A224" s="33" t="s">
        <v>59</v>
      </c>
      <c r="B224" s="34" t="s">
        <v>60</v>
      </c>
      <c r="C224" s="1">
        <v>26192.884656084658</v>
      </c>
      <c r="D224" s="1">
        <v>25845.563714902808</v>
      </c>
      <c r="E224" s="1">
        <v>25939.103117505994</v>
      </c>
      <c r="F224" s="1">
        <v>41530.36461704423</v>
      </c>
      <c r="G224" s="1">
        <v>43613.119834710742</v>
      </c>
      <c r="H224" s="1">
        <v>55720.57060518732</v>
      </c>
      <c r="I224" s="1">
        <v>46035.906534653463</v>
      </c>
      <c r="J224" s="1">
        <v>57477.84855581577</v>
      </c>
      <c r="K224" s="1">
        <v>62604.425176621706</v>
      </c>
      <c r="L224" s="1">
        <v>67663.182521008406</v>
      </c>
      <c r="M224" s="1">
        <v>81074.353909465019</v>
      </c>
      <c r="N224" s="1">
        <v>77170.322878228777</v>
      </c>
      <c r="O224" s="1">
        <v>68307.369703683187</v>
      </c>
      <c r="P224" s="1">
        <v>72384.514664143804</v>
      </c>
      <c r="Q224" s="1">
        <v>89846.479076479081</v>
      </c>
      <c r="R224" s="1">
        <v>87932.025641025641</v>
      </c>
      <c r="S224" s="1">
        <v>98991.603654251579</v>
      </c>
      <c r="T224" s="1">
        <v>96341.105169340459</v>
      </c>
      <c r="U224" s="1">
        <v>93073.935174069629</v>
      </c>
      <c r="V224" s="1">
        <v>93131.066754791798</v>
      </c>
      <c r="W224" s="1">
        <v>101513.20906801008</v>
      </c>
      <c r="X224" s="1">
        <v>99546.547069271764</v>
      </c>
      <c r="Y224" s="1">
        <v>98389.492268041242</v>
      </c>
      <c r="Z224" s="1">
        <v>99355.001924310462</v>
      </c>
      <c r="AA224" s="1">
        <v>110376.30962343096</v>
      </c>
      <c r="AB224" s="1">
        <v>116024.70758122744</v>
      </c>
      <c r="AC224" s="1">
        <v>120296.35719154737</v>
      </c>
      <c r="AD224" s="14">
        <v>136222.30488694384</v>
      </c>
      <c r="AE224" s="14">
        <v>133049.72751322752</v>
      </c>
      <c r="AF224" s="14">
        <v>120958.23020774845</v>
      </c>
      <c r="AG224" s="14">
        <v>118394.19347319347</v>
      </c>
      <c r="AH224" s="9">
        <f t="shared" si="563"/>
        <v>-2564.0367345549748</v>
      </c>
      <c r="AI224" s="10">
        <f t="shared" si="564"/>
        <v>-2.1197703787093982E-2</v>
      </c>
      <c r="AJ224" s="9">
        <f t="shared" si="565"/>
        <v>2369.4858919660328</v>
      </c>
      <c r="AK224" s="10">
        <f t="shared" si="566"/>
        <v>2.0422252650860468E-2</v>
      </c>
      <c r="AL224" s="9">
        <f t="shared" si="567"/>
        <v>16880.984405183393</v>
      </c>
      <c r="AM224" s="10">
        <f t="shared" si="568"/>
        <v>0.1662934760920991</v>
      </c>
    </row>
    <row r="225" spans="1:71" x14ac:dyDescent="0.2">
      <c r="A225" s="33" t="s">
        <v>61</v>
      </c>
      <c r="B225" s="34" t="s">
        <v>62</v>
      </c>
      <c r="C225" s="1"/>
      <c r="D225" s="1">
        <v>12144.013377926422</v>
      </c>
      <c r="E225" s="1">
        <v>15232.310575635876</v>
      </c>
      <c r="F225" s="1">
        <v>13287.254803675856</v>
      </c>
      <c r="G225" s="1"/>
      <c r="H225" s="1"/>
      <c r="I225" s="1">
        <v>16154.050704225352</v>
      </c>
      <c r="J225" s="1">
        <v>17477.237223493517</v>
      </c>
      <c r="K225" s="1">
        <v>20701.544846992612</v>
      </c>
      <c r="L225" s="1">
        <v>26849.459180905884</v>
      </c>
      <c r="M225" s="1">
        <v>44364.77096546864</v>
      </c>
      <c r="N225" s="1">
        <v>46616.678774735701</v>
      </c>
      <c r="O225" s="1">
        <v>34975.579163810828</v>
      </c>
      <c r="P225" s="1">
        <v>38665.796103896108</v>
      </c>
      <c r="Q225" s="1">
        <v>53421.211256440743</v>
      </c>
      <c r="R225" s="1">
        <v>57553.8156779661</v>
      </c>
      <c r="S225" s="1">
        <v>55858.036112178255</v>
      </c>
      <c r="T225" s="1">
        <v>56630.497037729969</v>
      </c>
      <c r="U225" s="1">
        <v>54288.209653538644</v>
      </c>
      <c r="V225" s="1">
        <v>52662.10287013356</v>
      </c>
      <c r="W225" s="1">
        <v>43603.831172133228</v>
      </c>
      <c r="X225" s="1">
        <v>45963.768922783602</v>
      </c>
      <c r="Y225" s="1">
        <v>52538.281867408165</v>
      </c>
      <c r="Z225" s="1">
        <v>61762.781132600532</v>
      </c>
      <c r="AA225" s="1">
        <v>65035.492217898834</v>
      </c>
      <c r="AB225" s="1">
        <v>69915.602620087331</v>
      </c>
      <c r="AC225" s="1">
        <v>71252.738288920053</v>
      </c>
      <c r="AD225" s="14">
        <v>77653.094604895407</v>
      </c>
      <c r="AE225" s="14">
        <v>72653.442537542142</v>
      </c>
      <c r="AF225" s="14">
        <v>71984.879475299356</v>
      </c>
      <c r="AG225" s="14">
        <v>79439.295414908585</v>
      </c>
      <c r="AH225" s="9">
        <f t="shared" si="563"/>
        <v>7454.4159396092291</v>
      </c>
      <c r="AI225" s="10">
        <f t="shared" si="564"/>
        <v>0.10355530208489287</v>
      </c>
      <c r="AJ225" s="9">
        <f t="shared" si="565"/>
        <v>9523.6927948212542</v>
      </c>
      <c r="AK225" s="10">
        <f t="shared" si="566"/>
        <v>0.13621698788140058</v>
      </c>
      <c r="AL225" s="9">
        <f t="shared" si="567"/>
        <v>35835.464242775357</v>
      </c>
      <c r="AM225" s="10">
        <f t="shared" si="568"/>
        <v>0.82184210147289638</v>
      </c>
    </row>
    <row r="226" spans="1:71" x14ac:dyDescent="0.2">
      <c r="A226" s="33"/>
      <c r="B226" s="26" t="s">
        <v>88</v>
      </c>
      <c r="C226" s="7">
        <f>+'Austin High Tech'!C177/'Austin High Tech'!C128</f>
        <v>36859.683068479164</v>
      </c>
      <c r="D226" s="7">
        <f>+'Austin High Tech'!D177/'Austin High Tech'!D128</f>
        <v>38924.178517560867</v>
      </c>
      <c r="E226" s="7">
        <f>+'Austin High Tech'!E177/'Austin High Tech'!E128</f>
        <v>42894.333554140125</v>
      </c>
      <c r="F226" s="7">
        <f>+'Austin High Tech'!F177/'Austin High Tech'!F128</f>
        <v>45058.269784172662</v>
      </c>
      <c r="G226" s="7">
        <f>+'Austin High Tech'!G177/'Austin High Tech'!G128</f>
        <v>46552.133788952</v>
      </c>
      <c r="H226" s="7">
        <f>+'Austin High Tech'!H177/'Austin High Tech'!H128</f>
        <v>48722.521713603535</v>
      </c>
      <c r="I226" s="7">
        <f>+'Austin High Tech'!I177/'Austin High Tech'!I128</f>
        <v>51326.479521222645</v>
      </c>
      <c r="J226" s="7">
        <f>+'Austin High Tech'!J177/'Austin High Tech'!J128</f>
        <v>55963.056928976752</v>
      </c>
      <c r="K226" s="7">
        <f>+'Austin High Tech'!K177/'Austin High Tech'!K128</f>
        <v>61648.902998066922</v>
      </c>
      <c r="L226" s="7">
        <f>+'Austin High Tech'!L177/'Austin High Tech'!L128</f>
        <v>68560.991602672788</v>
      </c>
      <c r="M226" s="7">
        <f>+'Austin High Tech'!M177/'Austin High Tech'!M128</f>
        <v>73641.615483095986</v>
      </c>
      <c r="N226" s="7">
        <f>+'Austin High Tech'!N177/'Austin High Tech'!N128</f>
        <v>75650.240694346547</v>
      </c>
      <c r="O226" s="7">
        <f>+'Austin High Tech'!O177/'Austin High Tech'!O128</f>
        <v>73569.741271010033</v>
      </c>
      <c r="P226" s="7">
        <f>+'Austin High Tech'!P177/'Austin High Tech'!P128</f>
        <v>75008.916529106427</v>
      </c>
      <c r="Q226" s="7">
        <f>+'Austin High Tech'!Q177/'Austin High Tech'!Q128</f>
        <v>76836.381052038472</v>
      </c>
      <c r="R226" s="7">
        <f>+'Austin High Tech'!R177/'Austin High Tech'!R128</f>
        <v>78344.173054766114</v>
      </c>
      <c r="S226" s="7">
        <f>+'Austin High Tech'!S177/'Austin High Tech'!S128</f>
        <v>83668.385624896167</v>
      </c>
      <c r="T226" s="7">
        <f>+'Austin High Tech'!T177/'Austin High Tech'!T128</f>
        <v>85321.235814447835</v>
      </c>
      <c r="U226" s="7">
        <f>+'Austin High Tech'!U177/'Austin High Tech'!U128</f>
        <v>87772.362797003574</v>
      </c>
      <c r="V226" s="7">
        <f>+'Austin High Tech'!V177/'Austin High Tech'!V128</f>
        <v>86656.459433250726</v>
      </c>
      <c r="W226" s="7">
        <f>+'Austin High Tech'!W177/'Austin High Tech'!W128</f>
        <v>91743.271491811349</v>
      </c>
      <c r="X226" s="7">
        <f>+'Austin High Tech'!X177/'Austin High Tech'!X128</f>
        <v>90869.428805053627</v>
      </c>
      <c r="Y226" s="7">
        <f>+'Austin High Tech'!Y177/'Austin High Tech'!Y128</f>
        <v>94750.484187880968</v>
      </c>
      <c r="Z226" s="7">
        <f>+'Austin High Tech'!Z177/'Austin High Tech'!Z128</f>
        <v>96797.396706735541</v>
      </c>
      <c r="AA226" s="7">
        <f>+'Austin High Tech'!AA177/'Austin High Tech'!AA128</f>
        <v>99226.351501230514</v>
      </c>
      <c r="AB226" s="7">
        <f>+'Austin High Tech'!AB177/'Austin High Tech'!AB128</f>
        <v>102989.15159026808</v>
      </c>
      <c r="AC226" s="7">
        <f>+'Austin High Tech'!AC177/'Austin High Tech'!AC128</f>
        <v>108872.65740834353</v>
      </c>
      <c r="AD226" s="7">
        <f>+'Austin High Tech'!AD177/'Austin High Tech'!AD128</f>
        <v>113983.49377759083</v>
      </c>
      <c r="AE226" s="7">
        <f>+'Austin High Tech'!AE177/'Austin High Tech'!AE128</f>
        <v>123363.39434134233</v>
      </c>
      <c r="AF226" s="7">
        <f>+'Austin High Tech'!AF177/'Austin High Tech'!AF128</f>
        <v>126752.91851565188</v>
      </c>
      <c r="AG226" s="7">
        <f>+'Austin High Tech'!AG177/'Austin High Tech'!AG128</f>
        <v>137117.63819215275</v>
      </c>
      <c r="AH226" s="8">
        <f t="shared" si="563"/>
        <v>10364.71967650087</v>
      </c>
      <c r="AI226" s="11">
        <f t="shared" si="564"/>
        <v>8.1771053462733487E-2</v>
      </c>
      <c r="AJ226" s="8">
        <f t="shared" si="565"/>
        <v>34128.486601884666</v>
      </c>
      <c r="AK226" s="11">
        <f t="shared" si="566"/>
        <v>0.33137943244412182</v>
      </c>
      <c r="AL226" s="8">
        <f t="shared" si="567"/>
        <v>45374.366700341401</v>
      </c>
      <c r="AM226" s="11">
        <f t="shared" si="568"/>
        <v>0.4945797763969137</v>
      </c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</row>
    <row r="227" spans="1:71" x14ac:dyDescent="0.2">
      <c r="A227" s="33" t="s">
        <v>87</v>
      </c>
      <c r="B227" s="34" t="s">
        <v>86</v>
      </c>
      <c r="C227" s="1">
        <v>44150.309159618497</v>
      </c>
      <c r="D227" s="1">
        <v>49943.92209026128</v>
      </c>
      <c r="E227" s="1">
        <v>55783.004780332347</v>
      </c>
      <c r="F227" s="1">
        <v>57396.992580029677</v>
      </c>
      <c r="G227" s="1">
        <v>60116.328171469591</v>
      </c>
      <c r="H227" s="1">
        <v>59994.880944116623</v>
      </c>
      <c r="I227" s="1">
        <v>64296.888819292202</v>
      </c>
      <c r="J227" s="1">
        <v>74243.619192688493</v>
      </c>
      <c r="K227" s="1">
        <v>74817.094803370783</v>
      </c>
      <c r="L227" s="1">
        <v>86654.063107303315</v>
      </c>
      <c r="M227" s="1">
        <v>94202.690182745428</v>
      </c>
      <c r="N227" s="1">
        <v>88070.510429000817</v>
      </c>
      <c r="O227" s="1">
        <v>83132.838850281667</v>
      </c>
      <c r="P227" s="1">
        <v>87176.254167447085</v>
      </c>
      <c r="Q227" s="1">
        <v>93156.972470096836</v>
      </c>
      <c r="R227" s="1">
        <v>88082.332624965347</v>
      </c>
      <c r="S227" s="1">
        <v>90401.719005126259</v>
      </c>
      <c r="T227" s="1">
        <v>94562.788168455227</v>
      </c>
      <c r="U227" s="1">
        <v>102797.80046098123</v>
      </c>
      <c r="V227" s="1">
        <v>107863.77842800929</v>
      </c>
      <c r="W227" s="1">
        <v>108788.37465681098</v>
      </c>
      <c r="X227" s="1">
        <v>112374.30164260826</v>
      </c>
      <c r="Y227" s="1">
        <v>114178.6604477612</v>
      </c>
      <c r="Z227" s="1">
        <v>120880.40187936026</v>
      </c>
      <c r="AA227" s="1">
        <v>122376.26979635385</v>
      </c>
      <c r="AB227" s="1">
        <v>120769.11961975179</v>
      </c>
      <c r="AC227" s="1">
        <v>116217.64948655256</v>
      </c>
      <c r="AD227" s="12">
        <v>129822.26078551973</v>
      </c>
      <c r="AE227" s="12">
        <v>131313.29708510815</v>
      </c>
      <c r="AF227" s="12">
        <v>130898.73375867742</v>
      </c>
      <c r="AG227" s="12">
        <v>146770.82815694675</v>
      </c>
      <c r="AH227" s="9">
        <f t="shared" si="563"/>
        <v>15872.094398269328</v>
      </c>
      <c r="AI227" s="10">
        <f t="shared" si="564"/>
        <v>0.12125475886979044</v>
      </c>
      <c r="AJ227" s="9">
        <f t="shared" si="565"/>
        <v>26001.708537194965</v>
      </c>
      <c r="AK227" s="10">
        <f t="shared" si="566"/>
        <v>0.21530096947847904</v>
      </c>
      <c r="AL227" s="9">
        <f t="shared" si="567"/>
        <v>37982.453500135773</v>
      </c>
      <c r="AM227" s="10">
        <f t="shared" si="568"/>
        <v>0.34914073879637453</v>
      </c>
    </row>
    <row r="228" spans="1:71" x14ac:dyDescent="0.2">
      <c r="A228" s="33" t="s">
        <v>89</v>
      </c>
      <c r="B228" s="34" t="s">
        <v>90</v>
      </c>
      <c r="C228" s="14">
        <v>27223.031026252982</v>
      </c>
      <c r="D228" s="14">
        <v>28103.196911196912</v>
      </c>
      <c r="E228" s="14">
        <v>31389.343494828525</v>
      </c>
      <c r="F228" s="14">
        <v>32712.060778727446</v>
      </c>
      <c r="G228" s="14">
        <v>34230.923015556444</v>
      </c>
      <c r="H228" s="14">
        <v>36247.712618526624</v>
      </c>
      <c r="I228" s="14">
        <v>38830.958924027625</v>
      </c>
      <c r="J228" s="14">
        <v>41290.514961725821</v>
      </c>
      <c r="K228" s="14">
        <v>41732.511989192841</v>
      </c>
      <c r="L228" s="14">
        <v>40498.504566929136</v>
      </c>
      <c r="M228" s="14">
        <v>47106.910730387739</v>
      </c>
      <c r="N228" s="14">
        <v>53877.959602050047</v>
      </c>
      <c r="O228" s="14">
        <v>46412.368887430261</v>
      </c>
      <c r="P228" s="14">
        <v>52330.867756315005</v>
      </c>
      <c r="Q228" s="14">
        <v>52772.547945205479</v>
      </c>
      <c r="R228" s="14">
        <v>55641.205759999997</v>
      </c>
      <c r="S228" s="14">
        <v>58168.739130434784</v>
      </c>
      <c r="T228" s="14">
        <v>67017.938342087233</v>
      </c>
      <c r="U228" s="14">
        <v>76270.017056636774</v>
      </c>
      <c r="V228" s="14">
        <v>72694.47962867457</v>
      </c>
      <c r="W228" s="14">
        <v>77564.407923697727</v>
      </c>
      <c r="X228" s="14">
        <v>84168.759439966059</v>
      </c>
      <c r="Y228" s="14">
        <v>91936.674147217229</v>
      </c>
      <c r="Z228" s="14">
        <v>57233.421680216801</v>
      </c>
      <c r="AA228" s="14">
        <v>63646.325653237225</v>
      </c>
      <c r="AB228" s="14">
        <v>67221.957736215685</v>
      </c>
      <c r="AC228" s="14">
        <v>80104.517046139023</v>
      </c>
      <c r="AD228" s="14">
        <v>79440.806902863114</v>
      </c>
      <c r="AE228" s="14">
        <v>80106.016058016059</v>
      </c>
      <c r="AF228" s="14">
        <v>82797.16480380499</v>
      </c>
      <c r="AG228" s="14">
        <v>101327.99739209806</v>
      </c>
      <c r="AH228" s="9">
        <f t="shared" si="563"/>
        <v>18530.832588293066</v>
      </c>
      <c r="AI228" s="10">
        <f t="shared" si="564"/>
        <v>0.22380998953531162</v>
      </c>
      <c r="AJ228" s="9">
        <f t="shared" si="565"/>
        <v>34106.03965588237</v>
      </c>
      <c r="AK228" s="10">
        <f t="shared" si="566"/>
        <v>0.50736456962049792</v>
      </c>
      <c r="AL228" s="9">
        <f t="shared" si="567"/>
        <v>23763.589468400329</v>
      </c>
      <c r="AM228" s="10">
        <f t="shared" si="568"/>
        <v>0.30637234402378516</v>
      </c>
    </row>
    <row r="229" spans="1:71" x14ac:dyDescent="0.2">
      <c r="A229" s="33" t="s">
        <v>85</v>
      </c>
      <c r="B229" s="34" t="s">
        <v>84</v>
      </c>
      <c r="C229" s="1"/>
      <c r="D229" s="1">
        <v>10273.538461538461</v>
      </c>
      <c r="E229" s="1">
        <v>18837.263157894737</v>
      </c>
      <c r="F229" s="1"/>
      <c r="G229" s="1"/>
      <c r="H229" s="1"/>
      <c r="I229" s="1">
        <v>22836.35616438356</v>
      </c>
      <c r="J229" s="1">
        <v>43739.811764705883</v>
      </c>
      <c r="K229" s="1">
        <v>38144.503703703704</v>
      </c>
      <c r="L229" s="1">
        <v>46775.204030226698</v>
      </c>
      <c r="M229" s="1">
        <v>64210.337461300311</v>
      </c>
      <c r="N229" s="1">
        <v>64161.554730983305</v>
      </c>
      <c r="O229" s="1">
        <v>66371.588785046726</v>
      </c>
      <c r="P229" s="1">
        <v>62029.787234042553</v>
      </c>
      <c r="Q229" s="1">
        <v>78316.510532837667</v>
      </c>
      <c r="R229" s="1">
        <v>108042.71711711712</v>
      </c>
      <c r="S229" s="1">
        <v>106858.26543209876</v>
      </c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H229" s="9"/>
      <c r="AI229" s="10"/>
      <c r="AJ229" s="9"/>
      <c r="AK229" s="10"/>
      <c r="AL229" s="9"/>
      <c r="AM229" s="10"/>
    </row>
    <row r="230" spans="1:71" x14ac:dyDescent="0.2">
      <c r="A230" s="33" t="s">
        <v>83</v>
      </c>
      <c r="B230" s="34" t="s">
        <v>82</v>
      </c>
      <c r="C230" s="1">
        <v>33620.569204152249</v>
      </c>
      <c r="D230" s="1">
        <v>33283.263303923202</v>
      </c>
      <c r="E230" s="1">
        <v>35438.754866455412</v>
      </c>
      <c r="F230" s="1">
        <v>37507.43838621649</v>
      </c>
      <c r="G230" s="1">
        <v>38841.304003954523</v>
      </c>
      <c r="H230" s="1">
        <v>41376.815130896088</v>
      </c>
      <c r="I230" s="1">
        <v>42947.278685025085</v>
      </c>
      <c r="J230" s="1">
        <v>46554.806319702606</v>
      </c>
      <c r="K230" s="1">
        <v>54674.781158248588</v>
      </c>
      <c r="L230" s="1">
        <v>61239.982110912344</v>
      </c>
      <c r="M230" s="1">
        <v>67452.12421456445</v>
      </c>
      <c r="N230" s="1">
        <v>60709.97255921433</v>
      </c>
      <c r="O230" s="1">
        <v>61240.462442534481</v>
      </c>
      <c r="P230" s="1">
        <v>64431.45326310151</v>
      </c>
      <c r="Q230" s="1">
        <v>63858.877442273537</v>
      </c>
      <c r="R230" s="1">
        <v>62397.848137535817</v>
      </c>
      <c r="S230" s="1">
        <v>62500.389784325496</v>
      </c>
      <c r="T230" s="1">
        <v>70136.391372303842</v>
      </c>
      <c r="U230" s="1">
        <v>70805.994085122802</v>
      </c>
      <c r="V230" s="1">
        <v>64479.421961072345</v>
      </c>
      <c r="W230" s="1">
        <v>69362.933139956484</v>
      </c>
      <c r="X230" s="1">
        <v>66157.826590453566</v>
      </c>
      <c r="Y230" s="1">
        <v>69722.949454905844</v>
      </c>
      <c r="Z230" s="1">
        <v>75424.721480666019</v>
      </c>
      <c r="AA230" s="1">
        <v>76374.834523211</v>
      </c>
      <c r="AB230" s="1">
        <v>81056.057610431075</v>
      </c>
      <c r="AC230" s="1">
        <v>84083.156749960704</v>
      </c>
      <c r="AD230" s="15">
        <v>89801.636270337171</v>
      </c>
      <c r="AE230" s="15">
        <v>91687.297226375376</v>
      </c>
      <c r="AF230" s="15">
        <v>96420.921488595442</v>
      </c>
      <c r="AG230" s="15">
        <v>96554.15074746091</v>
      </c>
      <c r="AH230" s="9">
        <f t="shared" si="563"/>
        <v>133.22925886546727</v>
      </c>
      <c r="AI230" s="10">
        <f t="shared" si="564"/>
        <v>1.3817463762906008E-3</v>
      </c>
      <c r="AJ230" s="9">
        <f t="shared" si="565"/>
        <v>15498.093137029835</v>
      </c>
      <c r="AK230" s="10">
        <f t="shared" si="566"/>
        <v>0.19120215803630933</v>
      </c>
      <c r="AL230" s="9">
        <f t="shared" si="567"/>
        <v>27191.217607504426</v>
      </c>
      <c r="AM230" s="10">
        <f t="shared" si="568"/>
        <v>0.39201366459863474</v>
      </c>
    </row>
    <row r="231" spans="1:71" x14ac:dyDescent="0.2">
      <c r="A231" s="33" t="s">
        <v>81</v>
      </c>
      <c r="B231" s="34" t="s">
        <v>80</v>
      </c>
      <c r="C231" s="1">
        <v>34920.484448114505</v>
      </c>
      <c r="D231" s="1">
        <v>40279.687515451173</v>
      </c>
      <c r="E231" s="1">
        <v>44704.857669034463</v>
      </c>
      <c r="F231" s="1">
        <v>43928.174232484911</v>
      </c>
      <c r="G231" s="1">
        <v>42063.142543377995</v>
      </c>
      <c r="H231" s="1">
        <v>47478.702023726451</v>
      </c>
      <c r="I231" s="1">
        <v>46395.634694814136</v>
      </c>
      <c r="J231" s="1">
        <v>44895.82428430405</v>
      </c>
      <c r="K231" s="1">
        <v>52997.385547576305</v>
      </c>
      <c r="L231" s="1">
        <v>57952.614589104342</v>
      </c>
      <c r="M231" s="1">
        <v>61660.11573337025</v>
      </c>
      <c r="N231" s="1">
        <v>65427.489780695214</v>
      </c>
      <c r="O231" s="1">
        <v>59947.068862700551</v>
      </c>
      <c r="P231" s="1">
        <v>58780.9176882662</v>
      </c>
      <c r="Q231" s="1">
        <v>62770.956140350878</v>
      </c>
      <c r="R231" s="1">
        <v>61978.009961910342</v>
      </c>
      <c r="S231" s="1">
        <v>69985.168681362091</v>
      </c>
      <c r="T231" s="1">
        <v>75411.433594374306</v>
      </c>
      <c r="U231" s="1">
        <v>73149.067320384682</v>
      </c>
      <c r="V231" s="1">
        <v>72217.303590859636</v>
      </c>
      <c r="W231" s="1">
        <v>75702.214074879608</v>
      </c>
      <c r="X231" s="1">
        <v>81249.269080629965</v>
      </c>
      <c r="Y231" s="1">
        <v>81801.354502259826</v>
      </c>
      <c r="Z231" s="1">
        <v>83678.712823013164</v>
      </c>
      <c r="AA231" s="1">
        <v>89650.22798948751</v>
      </c>
      <c r="AB231" s="1">
        <v>121456.44128787878</v>
      </c>
      <c r="AC231" s="1">
        <v>105843.04847357479</v>
      </c>
      <c r="AD231" s="15">
        <v>111075.32217495839</v>
      </c>
      <c r="AE231" s="15">
        <v>121629.06204303322</v>
      </c>
      <c r="AF231" s="15">
        <v>136485.65910326087</v>
      </c>
      <c r="AG231" s="15">
        <v>162399.32350157248</v>
      </c>
      <c r="AH231" s="9">
        <f t="shared" si="563"/>
        <v>25913.664398311608</v>
      </c>
      <c r="AI231" s="10">
        <f t="shared" si="564"/>
        <v>0.18986364258757854</v>
      </c>
      <c r="AJ231" s="9">
        <f t="shared" si="565"/>
        <v>40942.882213693694</v>
      </c>
      <c r="AK231" s="10">
        <f t="shared" si="566"/>
        <v>0.33709930720471182</v>
      </c>
      <c r="AL231" s="9">
        <f t="shared" si="567"/>
        <v>86697.10942669287</v>
      </c>
      <c r="AM231" s="10">
        <f t="shared" si="568"/>
        <v>1.1452387553808907</v>
      </c>
    </row>
    <row r="232" spans="1:71" x14ac:dyDescent="0.2">
      <c r="A232" s="33" t="s">
        <v>79</v>
      </c>
      <c r="B232" s="34" t="s">
        <v>78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>
        <v>71724.450116009277</v>
      </c>
      <c r="U232" s="1">
        <v>68257.738802451669</v>
      </c>
      <c r="V232" s="1">
        <v>60437.157637189797</v>
      </c>
      <c r="W232" s="1">
        <v>62225.798207574444</v>
      </c>
      <c r="X232" s="1">
        <v>62994.690781210753</v>
      </c>
      <c r="Y232" s="1">
        <v>62009.990190308024</v>
      </c>
      <c r="Z232" s="1">
        <v>66397.724137931029</v>
      </c>
      <c r="AA232" s="1">
        <v>76796.311046977717</v>
      </c>
      <c r="AB232" s="1">
        <v>73507.959628154043</v>
      </c>
      <c r="AC232" s="1">
        <v>74639.266537717602</v>
      </c>
      <c r="AD232" s="15">
        <v>82189.806900550888</v>
      </c>
      <c r="AE232" s="15">
        <v>94069.885264341952</v>
      </c>
      <c r="AF232" s="15">
        <v>119504.52120562886</v>
      </c>
      <c r="AG232" s="15">
        <v>131662.98920879827</v>
      </c>
      <c r="AH232" s="9">
        <f t="shared" si="563"/>
        <v>12158.468003169415</v>
      </c>
      <c r="AI232" s="10">
        <f t="shared" si="564"/>
        <v>0.10174065282641985</v>
      </c>
      <c r="AJ232" s="9">
        <f t="shared" si="565"/>
        <v>58155.02958064423</v>
      </c>
      <c r="AK232" s="10">
        <f t="shared" si="566"/>
        <v>0.79113921641719009</v>
      </c>
      <c r="AL232" s="9">
        <f t="shared" si="567"/>
        <v>69437.191001223837</v>
      </c>
      <c r="AM232" s="10">
        <f t="shared" si="568"/>
        <v>1.1158907238054776</v>
      </c>
    </row>
    <row r="233" spans="1:71" x14ac:dyDescent="0.2">
      <c r="A233" s="33" t="s">
        <v>77</v>
      </c>
      <c r="B233" s="34" t="s">
        <v>76</v>
      </c>
      <c r="C233" s="1">
        <v>42845.036702891121</v>
      </c>
      <c r="D233" s="1">
        <v>44230.933559035126</v>
      </c>
      <c r="E233" s="1">
        <v>48742.506674577278</v>
      </c>
      <c r="F233" s="1">
        <v>52128.126225628308</v>
      </c>
      <c r="G233" s="1">
        <v>51505.644694835682</v>
      </c>
      <c r="H233" s="1">
        <v>52236.714415781484</v>
      </c>
      <c r="I233" s="1">
        <v>55491.653824036803</v>
      </c>
      <c r="J233" s="1">
        <v>59560.790205801044</v>
      </c>
      <c r="K233" s="1">
        <v>64914.701383018291</v>
      </c>
      <c r="L233" s="1">
        <v>71061.085097636183</v>
      </c>
      <c r="M233" s="1">
        <v>74016.318205753298</v>
      </c>
      <c r="N233" s="1">
        <v>84238.996090500747</v>
      </c>
      <c r="O233" s="1">
        <v>83432.160384059564</v>
      </c>
      <c r="P233" s="1">
        <v>82402.971422739342</v>
      </c>
      <c r="Q233" s="1">
        <v>81216.887984298897</v>
      </c>
      <c r="R233" s="1">
        <v>87855.359481927153</v>
      </c>
      <c r="S233" s="1">
        <v>95901.045970998719</v>
      </c>
      <c r="T233" s="1">
        <v>91734.477513606413</v>
      </c>
      <c r="U233" s="1">
        <v>92068.816776221298</v>
      </c>
      <c r="V233" s="1">
        <v>91655.49992079557</v>
      </c>
      <c r="W233" s="1">
        <v>99284.281717561375</v>
      </c>
      <c r="X233" s="1">
        <v>99031.074762626668</v>
      </c>
      <c r="Y233" s="1">
        <v>102828.78352760522</v>
      </c>
      <c r="Z233" s="1">
        <v>105254.82490801933</v>
      </c>
      <c r="AA233" s="1">
        <v>106284.03882936927</v>
      </c>
      <c r="AB233" s="1">
        <v>107468.27866923755</v>
      </c>
      <c r="AC233" s="1">
        <v>118381.41711949212</v>
      </c>
      <c r="AD233" s="15">
        <v>121298.69560572409</v>
      </c>
      <c r="AE233" s="15">
        <v>133810.34658232206</v>
      </c>
      <c r="AF233" s="15">
        <v>134476.21956625668</v>
      </c>
      <c r="AG233" s="15">
        <v>142032.00935829693</v>
      </c>
      <c r="AH233" s="9">
        <f t="shared" si="563"/>
        <v>7555.7897920402465</v>
      </c>
      <c r="AI233" s="10">
        <f t="shared" si="564"/>
        <v>5.6186809953543457E-2</v>
      </c>
      <c r="AJ233" s="9">
        <f t="shared" si="565"/>
        <v>34563.730689059375</v>
      </c>
      <c r="AK233" s="10">
        <f t="shared" si="566"/>
        <v>0.32161797990119972</v>
      </c>
      <c r="AL233" s="9">
        <f t="shared" si="567"/>
        <v>42747.727640735553</v>
      </c>
      <c r="AM233" s="10">
        <f t="shared" si="568"/>
        <v>0.43055886492024997</v>
      </c>
    </row>
    <row r="234" spans="1:71" x14ac:dyDescent="0.2">
      <c r="A234" s="33" t="s">
        <v>75</v>
      </c>
      <c r="B234" s="34" t="s">
        <v>74</v>
      </c>
      <c r="C234" s="1">
        <v>28176.401606425701</v>
      </c>
      <c r="D234" s="1">
        <v>27993.767741935484</v>
      </c>
      <c r="E234" s="1">
        <v>27530.085561497326</v>
      </c>
      <c r="F234" s="1">
        <v>28115.525274725274</v>
      </c>
      <c r="G234" s="1">
        <v>30192.522058823528</v>
      </c>
      <c r="H234" s="1">
        <v>35732.949740034659</v>
      </c>
      <c r="I234" s="1">
        <v>39703.046875</v>
      </c>
      <c r="J234" s="1">
        <v>43459.962441314558</v>
      </c>
      <c r="K234" s="1">
        <v>45130.703670546107</v>
      </c>
      <c r="L234" s="1">
        <v>48124.711281070748</v>
      </c>
      <c r="M234" s="1">
        <v>56229.416220666943</v>
      </c>
      <c r="N234" s="1">
        <v>52867.166666666664</v>
      </c>
      <c r="O234" s="1">
        <v>48797.555196553578</v>
      </c>
      <c r="P234" s="1">
        <v>46532.004048582996</v>
      </c>
      <c r="Q234" s="1">
        <v>52968.919739696314</v>
      </c>
      <c r="R234" s="1">
        <v>59223.034883720931</v>
      </c>
      <c r="S234" s="1">
        <v>65665.479738562091</v>
      </c>
      <c r="T234" s="1">
        <v>72168.733137829913</v>
      </c>
      <c r="U234" s="1">
        <v>79615.570504527816</v>
      </c>
      <c r="V234" s="1">
        <v>68731.111747850999</v>
      </c>
      <c r="W234" s="1">
        <v>70529.088319088318</v>
      </c>
      <c r="X234" s="1">
        <v>68853.612903225803</v>
      </c>
      <c r="Y234" s="1">
        <v>71330.202105263161</v>
      </c>
      <c r="Z234" s="1">
        <v>74805.381123058542</v>
      </c>
      <c r="AA234" s="1">
        <v>76613.09761388287</v>
      </c>
      <c r="AB234" s="1">
        <v>79078.716723549485</v>
      </c>
      <c r="AC234" s="1">
        <v>65395.073496659243</v>
      </c>
      <c r="AD234" s="15">
        <v>61130.875122910518</v>
      </c>
      <c r="AE234" s="15">
        <v>52932.475576036864</v>
      </c>
      <c r="AF234" s="15">
        <v>50938.802603036878</v>
      </c>
      <c r="AG234" s="15">
        <v>75455.193565683643</v>
      </c>
      <c r="AH234" s="9">
        <f t="shared" si="563"/>
        <v>24516.390962646765</v>
      </c>
      <c r="AI234" s="10">
        <f t="shared" si="564"/>
        <v>0.48129107300973623</v>
      </c>
      <c r="AJ234" s="9">
        <f t="shared" si="565"/>
        <v>-3623.5231578658422</v>
      </c>
      <c r="AK234" s="10">
        <f t="shared" si="566"/>
        <v>-4.5821724327334265E-2</v>
      </c>
      <c r="AL234" s="9">
        <f t="shared" si="567"/>
        <v>4926.1052465953253</v>
      </c>
      <c r="AM234" s="10">
        <f t="shared" si="568"/>
        <v>6.9845015212852274E-2</v>
      </c>
    </row>
    <row r="235" spans="1:71" x14ac:dyDescent="0.2">
      <c r="A235" s="33"/>
      <c r="B235" s="26" t="s">
        <v>73</v>
      </c>
      <c r="C235" s="7">
        <f>+'Austin High Tech'!C186/'Austin High Tech'!C137</f>
        <v>34201.091170198881</v>
      </c>
      <c r="D235" s="7">
        <f>+'Austin High Tech'!D186/'Austin High Tech'!D137</f>
        <v>35713.502089401038</v>
      </c>
      <c r="E235" s="7">
        <f>+'Austin High Tech'!E186/'Austin High Tech'!E137</f>
        <v>37861.484445349903</v>
      </c>
      <c r="F235" s="7">
        <f>+'Austin High Tech'!F186/'Austin High Tech'!F137</f>
        <v>38277.096068648971</v>
      </c>
      <c r="G235" s="7">
        <f>+'Austin High Tech'!G186/'Austin High Tech'!G137</f>
        <v>39379.597889056422</v>
      </c>
      <c r="H235" s="7">
        <f>+'Austin High Tech'!H186/'Austin High Tech'!H137</f>
        <v>41924.742938017407</v>
      </c>
      <c r="I235" s="7">
        <f>+'Austin High Tech'!I186/'Austin High Tech'!I137</f>
        <v>44960.341831769882</v>
      </c>
      <c r="J235" s="7">
        <f>+'Austin High Tech'!J186/'Austin High Tech'!J137</f>
        <v>47732.643286609768</v>
      </c>
      <c r="K235" s="7">
        <f>+'Austin High Tech'!K186/'Austin High Tech'!K137</f>
        <v>49136.168246403671</v>
      </c>
      <c r="L235" s="7">
        <f>+'Austin High Tech'!L186/'Austin High Tech'!L137</f>
        <v>49291.617631160836</v>
      </c>
      <c r="M235" s="7">
        <f>+'Austin High Tech'!M186/'Austin High Tech'!M137</f>
        <v>53375.107657685054</v>
      </c>
      <c r="N235" s="7">
        <f>+'Austin High Tech'!N186/'Austin High Tech'!N137</f>
        <v>56750.200846962201</v>
      </c>
      <c r="O235" s="7">
        <f>+'Austin High Tech'!O186/'Austin High Tech'!O137</f>
        <v>56497.078616821316</v>
      </c>
      <c r="P235" s="7">
        <f>+'Austin High Tech'!P186/'Austin High Tech'!P137</f>
        <v>56745.682026243514</v>
      </c>
      <c r="Q235" s="7">
        <f>+'Austin High Tech'!Q186/'Austin High Tech'!Q137</f>
        <v>58567.866668593146</v>
      </c>
      <c r="R235" s="7">
        <f>+'Austin High Tech'!R186/'Austin High Tech'!R137</f>
        <v>59765.928274432881</v>
      </c>
      <c r="S235" s="7">
        <f>+'Austin High Tech'!S186/'Austin High Tech'!S137</f>
        <v>63724.760331844285</v>
      </c>
      <c r="T235" s="7">
        <f>+'Austin High Tech'!T186/'Austin High Tech'!T137</f>
        <v>64346.942330254118</v>
      </c>
      <c r="U235" s="7">
        <f>+'Austin High Tech'!U186/'Austin High Tech'!U137</f>
        <v>65096.001463646673</v>
      </c>
      <c r="V235" s="7">
        <f>+'Austin High Tech'!V186/'Austin High Tech'!V137</f>
        <v>72540.939653572874</v>
      </c>
      <c r="W235" s="7">
        <f>+'Austin High Tech'!W186/'Austin High Tech'!W137</f>
        <v>77589.341364336738</v>
      </c>
      <c r="X235" s="7">
        <f>+'Austin High Tech'!X186/'Austin High Tech'!X137</f>
        <v>81051.011449814119</v>
      </c>
      <c r="Y235" s="7">
        <f>+'Austin High Tech'!Y186/'Austin High Tech'!Y137</f>
        <v>81638.976826440936</v>
      </c>
      <c r="Z235" s="7">
        <f>+'Austin High Tech'!Z186/'Austin High Tech'!Z137</f>
        <v>78499.174936050564</v>
      </c>
      <c r="AA235" s="7">
        <f>+'Austin High Tech'!AA186/'Austin High Tech'!AA137</f>
        <v>83539.517966986314</v>
      </c>
      <c r="AB235" s="7">
        <f>+'Austin High Tech'!AB186/'Austin High Tech'!AB137</f>
        <v>85557.368979665538</v>
      </c>
      <c r="AC235" s="7">
        <f>+'Austin High Tech'!AC186/'Austin High Tech'!AC137</f>
        <v>88424.374171953139</v>
      </c>
      <c r="AD235" s="7">
        <f>+'Austin High Tech'!AD186/'Austin High Tech'!AD137</f>
        <v>94540.32234134445</v>
      </c>
      <c r="AE235" s="7">
        <f>+'Austin High Tech'!AE186/'Austin High Tech'!AE137</f>
        <v>101052.15914239715</v>
      </c>
      <c r="AF235" s="7">
        <f>+'Austin High Tech'!AF186/'Austin High Tech'!AF137</f>
        <v>104066.59549968399</v>
      </c>
      <c r="AG235" s="7">
        <f>+'Austin High Tech'!AG186/'Austin High Tech'!AG137</f>
        <v>113573.85427841953</v>
      </c>
      <c r="AH235" s="8">
        <f t="shared" si="563"/>
        <v>9507.2587787355442</v>
      </c>
      <c r="AI235" s="11">
        <f t="shared" si="564"/>
        <v>9.1357449843397776E-2</v>
      </c>
      <c r="AJ235" s="8">
        <f t="shared" si="565"/>
        <v>28016.485298753993</v>
      </c>
      <c r="AK235" s="11">
        <f t="shared" si="566"/>
        <v>0.32745847181687743</v>
      </c>
      <c r="AL235" s="8">
        <f t="shared" si="567"/>
        <v>35984.512914082792</v>
      </c>
      <c r="AM235" s="11">
        <f t="shared" si="568"/>
        <v>0.46378165198116705</v>
      </c>
    </row>
    <row r="236" spans="1:71" x14ac:dyDescent="0.2">
      <c r="A236" s="33" t="s">
        <v>72</v>
      </c>
      <c r="B236" s="34" t="s">
        <v>71</v>
      </c>
      <c r="C236" s="1">
        <v>34583.311762546538</v>
      </c>
      <c r="D236" s="1">
        <v>36604.268529362555</v>
      </c>
      <c r="E236" s="1">
        <v>39549.26824034335</v>
      </c>
      <c r="F236" s="1">
        <v>39739.172529850148</v>
      </c>
      <c r="G236" s="1">
        <v>40783.695161227733</v>
      </c>
      <c r="H236" s="1">
        <v>42765.273741354948</v>
      </c>
      <c r="I236" s="1">
        <v>47684.142852061326</v>
      </c>
      <c r="J236" s="1">
        <v>50341.636594002797</v>
      </c>
      <c r="K236" s="1">
        <v>47058.264120627857</v>
      </c>
      <c r="L236" s="1">
        <v>50244.715620371426</v>
      </c>
      <c r="M236" s="1">
        <v>54604.390405117272</v>
      </c>
      <c r="N236" s="1">
        <v>57454.208032754927</v>
      </c>
      <c r="O236" s="1">
        <v>57738.724163179919</v>
      </c>
      <c r="P236" s="1">
        <v>58554.946174183118</v>
      </c>
      <c r="Q236" s="1">
        <v>59400.991171038986</v>
      </c>
      <c r="R236" s="1">
        <v>61274.442671891033</v>
      </c>
      <c r="S236" s="1">
        <v>65386.348510931311</v>
      </c>
      <c r="T236" s="1">
        <v>68795.2335604564</v>
      </c>
      <c r="U236" s="1">
        <v>70327.297435897432</v>
      </c>
      <c r="V236" s="1">
        <v>82769.303356601813</v>
      </c>
      <c r="W236" s="1">
        <v>88875.480360982969</v>
      </c>
      <c r="X236" s="1">
        <v>93026.555692428548</v>
      </c>
      <c r="Y236" s="1">
        <v>92005.31796281095</v>
      </c>
      <c r="Z236" s="1">
        <v>87699.761254499084</v>
      </c>
      <c r="AA236" s="1">
        <v>94279.120847548926</v>
      </c>
      <c r="AB236" s="1">
        <v>93557.100691562926</v>
      </c>
      <c r="AC236" s="1">
        <v>98506.473307222754</v>
      </c>
      <c r="AD236" s="14">
        <v>104892.35639963632</v>
      </c>
      <c r="AE236" s="14">
        <v>113452.14144198188</v>
      </c>
      <c r="AF236" s="14">
        <v>118114.07970220494</v>
      </c>
      <c r="AG236" s="14">
        <v>131244.15499416136</v>
      </c>
      <c r="AH236" s="9">
        <f t="shared" si="563"/>
        <v>13130.075291956426</v>
      </c>
      <c r="AI236" s="10">
        <f t="shared" si="564"/>
        <v>0.11116435335279774</v>
      </c>
      <c r="AJ236" s="9">
        <f t="shared" si="565"/>
        <v>37687.054302598437</v>
      </c>
      <c r="AK236" s="10">
        <f t="shared" si="566"/>
        <v>0.40282409377824052</v>
      </c>
      <c r="AL236" s="9">
        <f t="shared" si="567"/>
        <v>42368.674633178394</v>
      </c>
      <c r="AM236" s="10">
        <f t="shared" si="568"/>
        <v>0.47671950082397052</v>
      </c>
    </row>
    <row r="237" spans="1:71" x14ac:dyDescent="0.2">
      <c r="A237" s="33" t="s">
        <v>70</v>
      </c>
      <c r="B237" s="34" t="s">
        <v>69</v>
      </c>
      <c r="C237" s="1">
        <v>31687.112871287129</v>
      </c>
      <c r="D237" s="1">
        <v>38152.013071895424</v>
      </c>
      <c r="E237" s="1">
        <v>40161.552604698671</v>
      </c>
      <c r="F237" s="1">
        <v>37196.877821011672</v>
      </c>
      <c r="G237" s="1">
        <v>39668.40299523485</v>
      </c>
      <c r="H237" s="1">
        <v>45808.875479978058</v>
      </c>
      <c r="I237" s="1">
        <v>41817.738912133893</v>
      </c>
      <c r="J237" s="1">
        <v>44825.512643678157</v>
      </c>
      <c r="K237" s="1">
        <v>51564.267563527654</v>
      </c>
      <c r="L237" s="1">
        <v>46404.823496187521</v>
      </c>
      <c r="M237" s="1">
        <v>48417.279150066403</v>
      </c>
      <c r="N237" s="1">
        <v>51935.234764721004</v>
      </c>
      <c r="O237" s="1">
        <v>54016.109725685783</v>
      </c>
      <c r="P237" s="1">
        <v>57263.69100975481</v>
      </c>
      <c r="Q237" s="1">
        <v>65799.300028876693</v>
      </c>
      <c r="R237" s="1">
        <v>65410.549121290693</v>
      </c>
      <c r="S237" s="1">
        <v>68446.946175637393</v>
      </c>
      <c r="T237" s="1">
        <v>70841.472954969358</v>
      </c>
      <c r="U237" s="1">
        <v>66124.7393733301</v>
      </c>
      <c r="V237" s="1">
        <v>67567.714055361459</v>
      </c>
      <c r="W237" s="1">
        <v>68720.341606618633</v>
      </c>
      <c r="X237" s="1">
        <v>67366.566191446022</v>
      </c>
      <c r="Y237" s="1">
        <v>72463.969960949238</v>
      </c>
      <c r="Z237" s="1">
        <v>73782.16004886989</v>
      </c>
      <c r="AA237" s="1">
        <v>71134.100386100385</v>
      </c>
      <c r="AB237" s="1">
        <v>74691.640996602495</v>
      </c>
      <c r="AC237" s="1">
        <v>73907.968127490036</v>
      </c>
      <c r="AD237" s="14">
        <v>72777.789661319068</v>
      </c>
      <c r="AE237" s="14">
        <v>74759.174289245988</v>
      </c>
      <c r="AF237" s="14">
        <v>74673.562730627309</v>
      </c>
      <c r="AG237" s="14">
        <v>74463.373414748712</v>
      </c>
      <c r="AH237" s="9">
        <f t="shared" si="563"/>
        <v>-210.18931587859697</v>
      </c>
      <c r="AI237" s="10">
        <f t="shared" si="564"/>
        <v>-2.8147755134815332E-3</v>
      </c>
      <c r="AJ237" s="9">
        <f t="shared" si="565"/>
        <v>-228.26758185378276</v>
      </c>
      <c r="AK237" s="10">
        <f t="shared" si="566"/>
        <v>-3.0561329060124144E-3</v>
      </c>
      <c r="AL237" s="9">
        <f t="shared" si="567"/>
        <v>5743.0318081300793</v>
      </c>
      <c r="AM237" s="10">
        <f t="shared" si="568"/>
        <v>8.3571060240145156E-2</v>
      </c>
    </row>
    <row r="238" spans="1:71" x14ac:dyDescent="0.2">
      <c r="A238" s="33" t="s">
        <v>68</v>
      </c>
      <c r="B238" s="34" t="s">
        <v>67</v>
      </c>
      <c r="C238" s="1">
        <v>25469.030303030304</v>
      </c>
      <c r="D238" s="1">
        <v>26468.162831858408</v>
      </c>
      <c r="E238" s="1">
        <v>37247.82608695652</v>
      </c>
      <c r="F238" s="1">
        <v>40740.16247582205</v>
      </c>
      <c r="G238" s="1">
        <v>32229.877966101696</v>
      </c>
      <c r="H238" s="1">
        <v>39869.902834008099</v>
      </c>
      <c r="I238" s="1">
        <v>43775.055238095236</v>
      </c>
      <c r="J238" s="1">
        <v>42579.45</v>
      </c>
      <c r="K238" s="1">
        <v>44015.293598233999</v>
      </c>
      <c r="L238" s="1">
        <v>44134.485714285714</v>
      </c>
      <c r="M238" s="1">
        <v>52513.746724890829</v>
      </c>
      <c r="N238" s="1">
        <v>53060.26666666667</v>
      </c>
      <c r="O238" s="1">
        <v>57428.355555555558</v>
      </c>
      <c r="P238" s="1">
        <v>62604.362430939225</v>
      </c>
      <c r="Q238" s="1">
        <v>62953.737321196357</v>
      </c>
      <c r="R238" s="1">
        <v>68222.675324675321</v>
      </c>
      <c r="S238" s="1">
        <v>84288.153005464483</v>
      </c>
      <c r="T238" s="1">
        <v>78857.276276276272</v>
      </c>
      <c r="U238" s="1">
        <v>81630.184631253229</v>
      </c>
      <c r="V238" s="1">
        <v>77062.644730077125</v>
      </c>
      <c r="W238" s="1">
        <v>87814.33913043479</v>
      </c>
      <c r="X238" s="1">
        <v>79296.638380692879</v>
      </c>
      <c r="Y238" s="1">
        <v>90208.604537521809</v>
      </c>
      <c r="Z238" s="1">
        <v>85909.757823129257</v>
      </c>
      <c r="AA238" s="1">
        <v>88550.561448900393</v>
      </c>
      <c r="AB238" s="1">
        <v>92400.356031128409</v>
      </c>
      <c r="AC238" s="1">
        <v>87433.693004529443</v>
      </c>
      <c r="AD238" s="14">
        <v>101816.9439743883</v>
      </c>
      <c r="AE238" s="14">
        <v>100442.04186126968</v>
      </c>
      <c r="AF238" s="14">
        <v>104462.79882730699</v>
      </c>
      <c r="AG238" s="14">
        <v>119657.90366227675</v>
      </c>
      <c r="AH238" s="9">
        <f t="shared" si="563"/>
        <v>15195.104834969752</v>
      </c>
      <c r="AI238" s="10">
        <f t="shared" si="564"/>
        <v>0.14545948419484325</v>
      </c>
      <c r="AJ238" s="9">
        <f t="shared" si="565"/>
        <v>27257.547631148336</v>
      </c>
      <c r="AK238" s="10">
        <f t="shared" si="566"/>
        <v>0.29499396757698254</v>
      </c>
      <c r="AL238" s="9">
        <f t="shared" si="567"/>
        <v>31843.564531841956</v>
      </c>
      <c r="AM238" s="10">
        <f t="shared" si="568"/>
        <v>0.3626237451328217</v>
      </c>
    </row>
    <row r="239" spans="1:71" x14ac:dyDescent="0.2">
      <c r="A239" s="23" t="s">
        <v>17</v>
      </c>
      <c r="B239" s="28" t="s">
        <v>28</v>
      </c>
      <c r="C239" s="1">
        <v>36393.87547032407</v>
      </c>
      <c r="D239" s="1">
        <v>38926.551655273062</v>
      </c>
      <c r="E239" s="1">
        <v>40800.182805429868</v>
      </c>
      <c r="F239" s="1">
        <v>41389.199324076115</v>
      </c>
      <c r="G239" s="1">
        <v>42728.249392466583</v>
      </c>
      <c r="H239" s="1">
        <v>46622.827968923419</v>
      </c>
      <c r="I239" s="1">
        <v>47351.414617368871</v>
      </c>
      <c r="J239" s="1">
        <v>49012.624484617823</v>
      </c>
      <c r="K239" s="1">
        <v>59722.108684462095</v>
      </c>
      <c r="L239" s="1">
        <v>54218.803258944383</v>
      </c>
      <c r="M239" s="1">
        <v>59782.43550813842</v>
      </c>
      <c r="N239" s="1">
        <v>64026.091068528745</v>
      </c>
      <c r="O239" s="1">
        <v>60564.677300290008</v>
      </c>
      <c r="P239" s="1">
        <v>61441.518118621505</v>
      </c>
      <c r="Q239" s="1">
        <v>64204.439579813414</v>
      </c>
      <c r="R239" s="1">
        <v>62510.265572061508</v>
      </c>
      <c r="S239" s="1">
        <v>64254.981529109187</v>
      </c>
      <c r="T239" s="1">
        <v>65558.254541364382</v>
      </c>
      <c r="U239" s="1">
        <v>68419.717844129002</v>
      </c>
      <c r="V239" s="1">
        <v>66490.68740819869</v>
      </c>
      <c r="W239" s="1">
        <v>72270.948579253687</v>
      </c>
      <c r="X239" s="1">
        <v>77105.750812261613</v>
      </c>
      <c r="Y239" s="1">
        <v>81073.545580493213</v>
      </c>
      <c r="Z239" s="1">
        <v>81987.192819148942</v>
      </c>
      <c r="AA239" s="1">
        <v>86241.553420154261</v>
      </c>
      <c r="AB239" s="1">
        <v>94397.615534900237</v>
      </c>
      <c r="AC239" s="1">
        <v>100755.39109688681</v>
      </c>
      <c r="AD239" s="1">
        <v>114797.06379280376</v>
      </c>
      <c r="AE239" s="9">
        <v>122807.8088075541</v>
      </c>
      <c r="AF239" s="9">
        <v>110250.53741496599</v>
      </c>
      <c r="AG239" s="9">
        <v>115229.57129132524</v>
      </c>
      <c r="AH239" s="9">
        <f t="shared" si="563"/>
        <v>4979.0338763592445</v>
      </c>
      <c r="AI239" s="10">
        <f t="shared" si="564"/>
        <v>4.5161084862733417E-2</v>
      </c>
      <c r="AJ239" s="9">
        <f t="shared" si="565"/>
        <v>20831.955756424999</v>
      </c>
      <c r="AK239" s="10">
        <f t="shared" si="566"/>
        <v>0.22068307168969864</v>
      </c>
      <c r="AL239" s="9">
        <f t="shared" si="567"/>
        <v>42958.622712071548</v>
      </c>
      <c r="AM239" s="10">
        <f t="shared" si="568"/>
        <v>0.59441066647910834</v>
      </c>
    </row>
    <row r="240" spans="1:71" x14ac:dyDescent="0.2">
      <c r="A240" s="23" t="s">
        <v>18</v>
      </c>
      <c r="B240" s="28" t="s">
        <v>29</v>
      </c>
      <c r="C240" s="1">
        <v>50633.357142857145</v>
      </c>
      <c r="D240" s="1">
        <v>40697.498992612491</v>
      </c>
      <c r="E240" s="1">
        <v>39353.751765893037</v>
      </c>
      <c r="F240" s="1">
        <v>41055.64485032978</v>
      </c>
      <c r="G240" s="1">
        <v>40400.057971014496</v>
      </c>
      <c r="H240" s="1">
        <v>39271.182959300117</v>
      </c>
      <c r="I240" s="1">
        <v>37522.311111111114</v>
      </c>
      <c r="J240" s="1">
        <v>41795.042685151406</v>
      </c>
      <c r="K240" s="1">
        <v>41451.207409857758</v>
      </c>
      <c r="L240" s="1">
        <v>39044.966412644651</v>
      </c>
      <c r="M240" s="1">
        <v>42067.116741182312</v>
      </c>
      <c r="N240" s="1">
        <v>48479.750317178383</v>
      </c>
      <c r="O240" s="1">
        <v>50685.169858244219</v>
      </c>
      <c r="P240" s="1">
        <v>52359.564442512499</v>
      </c>
      <c r="Q240" s="1">
        <v>52509.227303446722</v>
      </c>
      <c r="R240" s="1">
        <v>55779.482470029405</v>
      </c>
      <c r="S240" s="1">
        <v>56451.930237444838</v>
      </c>
      <c r="T240" s="1">
        <v>61776.944792719922</v>
      </c>
      <c r="U240" s="1">
        <v>61745.154228855725</v>
      </c>
      <c r="V240" s="1">
        <v>65800.872095086044</v>
      </c>
      <c r="W240" s="1">
        <v>65779.849885283518</v>
      </c>
      <c r="X240" s="1">
        <v>66605.896747046441</v>
      </c>
      <c r="Y240" s="1">
        <v>51057.195574357305</v>
      </c>
      <c r="Z240" s="1">
        <v>50307.688319517707</v>
      </c>
      <c r="AA240" s="1">
        <v>53599.026292466762</v>
      </c>
      <c r="AB240" s="1">
        <v>52094.417146144995</v>
      </c>
      <c r="AC240" s="1">
        <v>50553.683342203301</v>
      </c>
      <c r="AD240" s="1">
        <v>53643.601367658892</v>
      </c>
      <c r="AE240" s="9">
        <v>55426.730522634542</v>
      </c>
      <c r="AF240" s="9">
        <v>57825.772039015326</v>
      </c>
      <c r="AG240" s="9">
        <v>60563.326105087574</v>
      </c>
      <c r="AH240" s="9">
        <f t="shared" si="563"/>
        <v>2737.5540660722472</v>
      </c>
      <c r="AI240" s="10">
        <f t="shared" si="564"/>
        <v>4.7341418359710036E-2</v>
      </c>
      <c r="AJ240" s="9">
        <f t="shared" si="565"/>
        <v>8468.9089589425785</v>
      </c>
      <c r="AK240" s="10">
        <f t="shared" si="566"/>
        <v>0.16256845594766925</v>
      </c>
      <c r="AL240" s="9">
        <f t="shared" si="567"/>
        <v>-5216.5237801959447</v>
      </c>
      <c r="AM240" s="10">
        <f t="shared" si="568"/>
        <v>-7.9302762005283967E-2</v>
      </c>
    </row>
    <row r="241" spans="1:39" x14ac:dyDescent="0.2">
      <c r="A241" s="33" t="s">
        <v>66</v>
      </c>
      <c r="B241" s="34" t="s">
        <v>65</v>
      </c>
      <c r="C241" s="1">
        <v>20906.454081632652</v>
      </c>
      <c r="D241" s="1">
        <v>23280.665901262917</v>
      </c>
      <c r="E241" s="1">
        <v>24197.170117011701</v>
      </c>
      <c r="F241" s="1">
        <v>27035.965673902068</v>
      </c>
      <c r="G241" s="1">
        <v>28164.615659955256</v>
      </c>
      <c r="H241" s="1">
        <v>32204.804159445408</v>
      </c>
      <c r="I241" s="1">
        <v>36478.114186851213</v>
      </c>
      <c r="J241" s="1">
        <v>36601.177274668946</v>
      </c>
      <c r="K241" s="1">
        <v>36788.725893824485</v>
      </c>
      <c r="L241" s="1">
        <v>38416.449541284404</v>
      </c>
      <c r="M241" s="1">
        <v>44483.794670846393</v>
      </c>
      <c r="N241" s="1">
        <v>45296.322327044028</v>
      </c>
      <c r="O241" s="1">
        <v>44521.240623683101</v>
      </c>
      <c r="P241" s="1">
        <v>41366.722237160524</v>
      </c>
      <c r="Q241" s="1">
        <v>43702.154123479042</v>
      </c>
      <c r="R241" s="1">
        <v>45771.156389633601</v>
      </c>
      <c r="S241" s="1">
        <v>46833.645179268067</v>
      </c>
      <c r="T241" s="1">
        <v>34653.190635451509</v>
      </c>
      <c r="U241" s="1">
        <v>35012.917046238785</v>
      </c>
      <c r="V241" s="1">
        <v>33745.183454720354</v>
      </c>
      <c r="W241" s="1">
        <v>35948.112554112551</v>
      </c>
      <c r="X241" s="1">
        <v>36691.308126410833</v>
      </c>
      <c r="Y241" s="1">
        <v>40216.17776298269</v>
      </c>
      <c r="Z241" s="1">
        <v>40223.016552771449</v>
      </c>
      <c r="AA241" s="1">
        <v>42275.330654420206</v>
      </c>
      <c r="AB241" s="1">
        <v>44778.045792447221</v>
      </c>
      <c r="AC241" s="1">
        <v>45105.709745127439</v>
      </c>
      <c r="AD241" s="14">
        <v>48773.872898991518</v>
      </c>
      <c r="AE241" s="14">
        <v>54109.934288121316</v>
      </c>
      <c r="AF241" s="14">
        <v>59799.839080459773</v>
      </c>
      <c r="AG241" s="14">
        <v>59122.83075053175</v>
      </c>
      <c r="AH241" s="9">
        <f t="shared" si="563"/>
        <v>-677.00832992802316</v>
      </c>
      <c r="AI241" s="10">
        <f t="shared" si="564"/>
        <v>-1.132123999559796E-2</v>
      </c>
      <c r="AJ241" s="9">
        <f t="shared" si="565"/>
        <v>14344.784958084529</v>
      </c>
      <c r="AK241" s="10">
        <f t="shared" si="566"/>
        <v>0.32035308161000819</v>
      </c>
      <c r="AL241" s="9">
        <f t="shared" si="567"/>
        <v>23174.718196419199</v>
      </c>
      <c r="AM241" s="10">
        <f t="shared" si="568"/>
        <v>0.64467134850360741</v>
      </c>
    </row>
    <row r="242" spans="1:39" x14ac:dyDescent="0.2">
      <c r="A242" s="33" t="s">
        <v>64</v>
      </c>
      <c r="B242" s="34" t="s">
        <v>63</v>
      </c>
      <c r="C242" s="1">
        <v>26715.353316326531</v>
      </c>
      <c r="D242" s="1">
        <v>28245.491648751446</v>
      </c>
      <c r="E242" s="1">
        <v>28746.352586639878</v>
      </c>
      <c r="F242" s="1">
        <v>27573.362363919128</v>
      </c>
      <c r="G242" s="1">
        <v>28727.12718600954</v>
      </c>
      <c r="H242" s="1">
        <v>29775.534980278182</v>
      </c>
      <c r="I242" s="1">
        <v>29112.742591516559</v>
      </c>
      <c r="J242" s="1">
        <v>33293.376085504344</v>
      </c>
      <c r="K242" s="1">
        <v>36195.657015590201</v>
      </c>
      <c r="L242" s="1">
        <v>35589.959689922478</v>
      </c>
      <c r="M242" s="1">
        <v>34752.879120879123</v>
      </c>
      <c r="N242" s="1">
        <v>35533.373134328358</v>
      </c>
      <c r="O242" s="1">
        <v>39270.591450595653</v>
      </c>
      <c r="P242" s="1">
        <v>37494.249547920437</v>
      </c>
      <c r="Q242" s="1">
        <v>43294.183783783781</v>
      </c>
      <c r="R242" s="1">
        <v>45280.242179616551</v>
      </c>
      <c r="S242" s="1"/>
      <c r="T242" s="1">
        <v>45562.25</v>
      </c>
      <c r="U242" s="1">
        <v>36219.455739756013</v>
      </c>
      <c r="V242" s="1">
        <v>41510.034770183374</v>
      </c>
      <c r="W242" s="1">
        <v>43084.943112364832</v>
      </c>
      <c r="X242" s="1">
        <v>44754.040332147095</v>
      </c>
      <c r="Y242" s="1">
        <v>48434.008688985436</v>
      </c>
      <c r="Z242" s="1">
        <v>45918.265822784808</v>
      </c>
      <c r="AA242" s="1">
        <v>52178.965753424658</v>
      </c>
      <c r="AB242" s="1">
        <v>59422.512396694212</v>
      </c>
      <c r="AC242" s="1">
        <v>51917.338048090525</v>
      </c>
      <c r="AD242" s="14">
        <v>62677.173706293703</v>
      </c>
      <c r="AE242" s="14">
        <v>59609.010421836225</v>
      </c>
      <c r="AF242" s="14">
        <v>67530.179591836728</v>
      </c>
      <c r="AG242" s="14">
        <v>73414.696428571435</v>
      </c>
      <c r="AH242" s="9">
        <f t="shared" si="563"/>
        <v>5884.5168367347069</v>
      </c>
      <c r="AI242" s="10">
        <f t="shared" si="564"/>
        <v>8.713906689278296E-2</v>
      </c>
      <c r="AJ242" s="9">
        <f t="shared" si="565"/>
        <v>13992.184031877223</v>
      </c>
      <c r="AK242" s="10">
        <f t="shared" si="566"/>
        <v>0.2354694116342283</v>
      </c>
      <c r="AL242" s="9">
        <f t="shared" si="567"/>
        <v>30329.753316206603</v>
      </c>
      <c r="AM242" s="10">
        <f t="shared" si="568"/>
        <v>0.70395249767667323</v>
      </c>
    </row>
    <row r="243" spans="1:39" x14ac:dyDescent="0.2">
      <c r="B243" s="35" t="s">
        <v>93</v>
      </c>
      <c r="C243" s="20">
        <f>+C201/C199</f>
        <v>1.6604030355692383</v>
      </c>
      <c r="D243" s="20">
        <f t="shared" ref="D243:AG243" si="571">+D201/D199</f>
        <v>1.6376814010371343</v>
      </c>
      <c r="E243" s="20">
        <f t="shared" si="571"/>
        <v>1.6620234947424204</v>
      </c>
      <c r="F243" s="20">
        <f t="shared" si="571"/>
        <v>1.6449810723776224</v>
      </c>
      <c r="G243" s="20">
        <f t="shared" si="571"/>
        <v>1.6922016165708413</v>
      </c>
      <c r="H243" s="20">
        <f t="shared" si="571"/>
        <v>1.7063715791305771</v>
      </c>
      <c r="I243" s="20">
        <f t="shared" si="571"/>
        <v>1.6957824074658669</v>
      </c>
      <c r="J243" s="20">
        <f t="shared" si="571"/>
        <v>1.8116007996949837</v>
      </c>
      <c r="K243" s="20">
        <f t="shared" si="571"/>
        <v>2.0980278065000819</v>
      </c>
      <c r="L243" s="20">
        <f t="shared" si="571"/>
        <v>2.2060173814540596</v>
      </c>
      <c r="M243" s="20">
        <f t="shared" si="571"/>
        <v>2.0704756814630989</v>
      </c>
      <c r="N243" s="20">
        <f t="shared" si="571"/>
        <v>1.9987323459956066</v>
      </c>
      <c r="O243" s="20">
        <f t="shared" si="571"/>
        <v>1.8792969021445838</v>
      </c>
      <c r="P243" s="20">
        <f t="shared" si="571"/>
        <v>1.9170707302744165</v>
      </c>
      <c r="Q243" s="20">
        <f t="shared" si="571"/>
        <v>1.948219643499939</v>
      </c>
      <c r="R243" s="20">
        <f t="shared" si="571"/>
        <v>1.9812949739834431</v>
      </c>
      <c r="S243" s="20">
        <f t="shared" si="571"/>
        <v>2.0042961664916197</v>
      </c>
      <c r="T243" s="20">
        <f t="shared" si="571"/>
        <v>1.907175046513879</v>
      </c>
      <c r="U243" s="20">
        <f t="shared" si="571"/>
        <v>1.9033843462614899</v>
      </c>
      <c r="V243" s="20">
        <f t="shared" si="571"/>
        <v>1.9298589371335775</v>
      </c>
      <c r="W243" s="20">
        <f t="shared" si="571"/>
        <v>1.956022297330499</v>
      </c>
      <c r="X243" s="20">
        <f t="shared" si="571"/>
        <v>1.9539178895980049</v>
      </c>
      <c r="Y243" s="20">
        <f t="shared" si="571"/>
        <v>1.9400871628312928</v>
      </c>
      <c r="Z243" s="20">
        <f t="shared" si="571"/>
        <v>1.8669840013384675</v>
      </c>
      <c r="AA243" s="20">
        <f t="shared" si="571"/>
        <v>1.8528426676910714</v>
      </c>
      <c r="AB243" s="20">
        <f t="shared" si="571"/>
        <v>1.8578304228761182</v>
      </c>
      <c r="AC243" s="20">
        <f t="shared" si="571"/>
        <v>1.8636513689343308</v>
      </c>
      <c r="AD243" s="20">
        <f t="shared" si="571"/>
        <v>1.8995605589269164</v>
      </c>
      <c r="AE243" s="20">
        <f t="shared" si="571"/>
        <v>1.9322782784911317</v>
      </c>
      <c r="AF243" s="20">
        <f t="shared" si="571"/>
        <v>1.93581969089612</v>
      </c>
      <c r="AG243" s="20">
        <f t="shared" si="571"/>
        <v>1.8940395980125566</v>
      </c>
    </row>
    <row r="244" spans="1:39" x14ac:dyDescent="0.2">
      <c r="B244" s="35" t="s">
        <v>94</v>
      </c>
      <c r="C244" s="20">
        <f>+C202/C201</f>
        <v>0.99479420537973962</v>
      </c>
      <c r="D244" s="20">
        <f t="shared" ref="D244:AG244" si="572">+D202/D201</f>
        <v>1.0074780433444728</v>
      </c>
      <c r="E244" s="20">
        <f t="shared" si="572"/>
        <v>1.0107748851418128</v>
      </c>
      <c r="F244" s="20">
        <f t="shared" si="572"/>
        <v>1.0143918664699501</v>
      </c>
      <c r="G244" s="20">
        <f t="shared" si="572"/>
        <v>1.0102944831462866</v>
      </c>
      <c r="H244" s="20">
        <f t="shared" si="572"/>
        <v>1.0035440518838514</v>
      </c>
      <c r="I244" s="20">
        <f t="shared" si="572"/>
        <v>1.0021287657905531</v>
      </c>
      <c r="J244" s="20">
        <f t="shared" si="572"/>
        <v>0.99116512770764642</v>
      </c>
      <c r="K244" s="20">
        <f t="shared" si="572"/>
        <v>0.98220375046915354</v>
      </c>
      <c r="L244" s="20">
        <f t="shared" si="572"/>
        <v>0.86546040586969997</v>
      </c>
      <c r="M244" s="20">
        <f t="shared" si="572"/>
        <v>0.90422773080462515</v>
      </c>
      <c r="N244" s="20">
        <f t="shared" si="572"/>
        <v>0.95047751010101356</v>
      </c>
      <c r="O244" s="20">
        <f t="shared" si="572"/>
        <v>1.0529146192714447</v>
      </c>
      <c r="P244" s="20">
        <f t="shared" si="572"/>
        <v>1.0848059844384894</v>
      </c>
      <c r="Q244" s="20">
        <f t="shared" si="572"/>
        <v>1.1027222925472966</v>
      </c>
      <c r="R244" s="20">
        <f t="shared" si="572"/>
        <v>1.1453988092778569</v>
      </c>
      <c r="S244" s="20">
        <f t="shared" si="572"/>
        <v>1.246055945179029</v>
      </c>
      <c r="T244" s="20">
        <f t="shared" si="572"/>
        <v>1.1215696558244579</v>
      </c>
      <c r="U244" s="20">
        <f t="shared" si="572"/>
        <v>1.125061223704805</v>
      </c>
      <c r="V244" s="20">
        <f t="shared" si="572"/>
        <v>1.0930083120923479</v>
      </c>
      <c r="W244" s="20">
        <f t="shared" si="572"/>
        <v>1.1441644930914829</v>
      </c>
      <c r="X244" s="20">
        <f t="shared" si="572"/>
        <v>1.1690257127568444</v>
      </c>
      <c r="Y244" s="20">
        <f t="shared" si="572"/>
        <v>1.145219900397682</v>
      </c>
      <c r="Z244" s="20">
        <f t="shared" si="572"/>
        <v>1.1760288856854448</v>
      </c>
      <c r="AA244" s="20">
        <f t="shared" si="572"/>
        <v>1.1438167678972566</v>
      </c>
      <c r="AB244" s="20">
        <f t="shared" si="572"/>
        <v>1.1802185201316397</v>
      </c>
      <c r="AC244" s="20">
        <f t="shared" si="572"/>
        <v>1.1434069881122411</v>
      </c>
      <c r="AD244" s="20">
        <f t="shared" si="572"/>
        <v>1.1233915910807208</v>
      </c>
      <c r="AE244" s="20">
        <f t="shared" si="572"/>
        <v>1.0624503838195452</v>
      </c>
      <c r="AF244" s="20">
        <f t="shared" si="572"/>
        <v>1.1101462743513162</v>
      </c>
      <c r="AG244" s="20">
        <f t="shared" si="572"/>
        <v>1.0705264989592971</v>
      </c>
    </row>
    <row r="245" spans="1:39" x14ac:dyDescent="0.2">
      <c r="B245" s="35" t="s">
        <v>95</v>
      </c>
      <c r="C245" s="20">
        <f>+C217/C201</f>
        <v>1.0061882248830536</v>
      </c>
      <c r="D245" s="20">
        <f t="shared" ref="D245:AG245" si="573">+D217/D201</f>
        <v>0.99031026934388555</v>
      </c>
      <c r="E245" s="20">
        <f t="shared" si="573"/>
        <v>0.98570153018266771</v>
      </c>
      <c r="F245" s="20">
        <f t="shared" si="573"/>
        <v>0.98150927340558958</v>
      </c>
      <c r="G245" s="20">
        <f t="shared" si="573"/>
        <v>0.98624841869947399</v>
      </c>
      <c r="H245" s="20">
        <f t="shared" si="573"/>
        <v>0.99529683900446619</v>
      </c>
      <c r="I245" s="20">
        <f t="shared" si="573"/>
        <v>0.99726318135335901</v>
      </c>
      <c r="J245" s="20">
        <f t="shared" si="573"/>
        <v>1.0104201813692846</v>
      </c>
      <c r="K245" s="20">
        <f t="shared" si="573"/>
        <v>1.0199849765382811</v>
      </c>
      <c r="L245" s="20">
        <f t="shared" si="573"/>
        <v>1.1200504171867771</v>
      </c>
      <c r="M245" s="20">
        <f t="shared" si="573"/>
        <v>1.0749747600320558</v>
      </c>
      <c r="N245" s="20">
        <f t="shared" si="573"/>
        <v>1.0352842835915967</v>
      </c>
      <c r="O245" s="20">
        <f t="shared" si="573"/>
        <v>0.96820763397261433</v>
      </c>
      <c r="P245" s="20">
        <f t="shared" si="573"/>
        <v>0.95237047492331028</v>
      </c>
      <c r="Q245" s="20">
        <f t="shared" si="573"/>
        <v>0.9434141870744307</v>
      </c>
      <c r="R245" s="20">
        <f t="shared" si="573"/>
        <v>0.92550074192975396</v>
      </c>
      <c r="S245" s="20">
        <f t="shared" si="573"/>
        <v>0.87452624059619843</v>
      </c>
      <c r="T245" s="20">
        <f t="shared" si="573"/>
        <v>0.94256078634608476</v>
      </c>
      <c r="U245" s="20">
        <f t="shared" si="573"/>
        <v>0.94361616528734682</v>
      </c>
      <c r="V245" s="20">
        <f t="shared" si="573"/>
        <v>0.96168491525832722</v>
      </c>
      <c r="W245" s="20">
        <f t="shared" si="573"/>
        <v>0.94336604072386943</v>
      </c>
      <c r="X245" s="20">
        <f t="shared" si="573"/>
        <v>0.93529073670322793</v>
      </c>
      <c r="Y245" s="20">
        <f t="shared" si="573"/>
        <v>0.94583801916827182</v>
      </c>
      <c r="Z245" s="20">
        <f t="shared" si="573"/>
        <v>0.9382809982029654</v>
      </c>
      <c r="AA245" s="20">
        <f t="shared" si="573"/>
        <v>0.94411488120571496</v>
      </c>
      <c r="AB245" s="20">
        <f t="shared" si="573"/>
        <v>0.93541655508477162</v>
      </c>
      <c r="AC245" s="20">
        <f t="shared" si="573"/>
        <v>0.95443544978657202</v>
      </c>
      <c r="AD245" s="20">
        <f t="shared" si="573"/>
        <v>0.96166207341769994</v>
      </c>
      <c r="AE245" s="20">
        <f t="shared" si="573"/>
        <v>0.98079857633297929</v>
      </c>
      <c r="AF245" s="20">
        <f t="shared" si="573"/>
        <v>0.96733646120632122</v>
      </c>
      <c r="AG245" s="20">
        <f t="shared" si="573"/>
        <v>0.97980413120479826</v>
      </c>
    </row>
    <row r="246" spans="1:39" x14ac:dyDescent="0.2">
      <c r="B246" s="35" t="s">
        <v>96</v>
      </c>
      <c r="C246" s="20">
        <f>+C202/C200</f>
        <v>1.1654989253175221</v>
      </c>
      <c r="D246" s="20">
        <f t="shared" ref="D246:AG246" si="574">+D202/D200</f>
        <v>1.1462844729703161</v>
      </c>
      <c r="E246" s="20">
        <f t="shared" si="574"/>
        <v>1.151541486970197</v>
      </c>
      <c r="F246" s="20">
        <f t="shared" si="574"/>
        <v>1.1549475390896751</v>
      </c>
      <c r="G246" s="20">
        <f t="shared" si="574"/>
        <v>1.1638044506262679</v>
      </c>
      <c r="H246" s="20">
        <f t="shared" si="574"/>
        <v>1.1597524892429187</v>
      </c>
      <c r="I246" s="20">
        <f t="shared" si="574"/>
        <v>1.1504392521241882</v>
      </c>
      <c r="J246" s="20">
        <f t="shared" si="574"/>
        <v>1.1695875901203971</v>
      </c>
      <c r="K246" s="20">
        <f t="shared" si="574"/>
        <v>1.2042731228565215</v>
      </c>
      <c r="L246" s="20">
        <f t="shared" si="574"/>
        <v>1.2002195138058072</v>
      </c>
      <c r="M246" s="20">
        <f t="shared" si="574"/>
        <v>1.1817908873801752</v>
      </c>
      <c r="N246" s="20">
        <f t="shared" si="574"/>
        <v>1.2078906484243079</v>
      </c>
      <c r="O246" s="20">
        <f t="shared" si="574"/>
        <v>1.215486617032463</v>
      </c>
      <c r="P246" s="20">
        <f t="shared" si="574"/>
        <v>1.2379397026346981</v>
      </c>
      <c r="Q246" s="20">
        <f t="shared" si="574"/>
        <v>1.2363500111048238</v>
      </c>
      <c r="R246" s="20">
        <f t="shared" si="574"/>
        <v>1.2579627897289509</v>
      </c>
      <c r="S246" s="20">
        <f t="shared" si="574"/>
        <v>1.2899936716251243</v>
      </c>
      <c r="T246" s="20">
        <f t="shared" si="574"/>
        <v>1.2485585902029883</v>
      </c>
      <c r="U246" s="20">
        <f t="shared" si="574"/>
        <v>1.2557682870026925</v>
      </c>
      <c r="V246" s="20">
        <f t="shared" si="574"/>
        <v>1.2660591376265629</v>
      </c>
      <c r="W246" s="20">
        <f t="shared" si="574"/>
        <v>1.2762884166663062</v>
      </c>
      <c r="X246" s="20">
        <f t="shared" si="574"/>
        <v>1.2792942959382649</v>
      </c>
      <c r="Y246" s="20">
        <f t="shared" si="574"/>
        <v>1.2696861575212883</v>
      </c>
      <c r="Z246" s="20">
        <f t="shared" si="574"/>
        <v>1.277155149932534</v>
      </c>
      <c r="AA246" s="20">
        <f t="shared" si="574"/>
        <v>1.2485231402622987</v>
      </c>
      <c r="AB246" s="20">
        <f t="shared" si="574"/>
        <v>1.2575780007965833</v>
      </c>
      <c r="AC246" s="20">
        <f t="shared" si="574"/>
        <v>1.2842759913244155</v>
      </c>
      <c r="AD246" s="20">
        <f t="shared" si="574"/>
        <v>1.292239333584952</v>
      </c>
      <c r="AE246" s="20">
        <f t="shared" si="574"/>
        <v>1.2855439016506065</v>
      </c>
      <c r="AF246" s="20">
        <f t="shared" si="574"/>
        <v>1.2959870076667006</v>
      </c>
      <c r="AG246" s="20">
        <f t="shared" si="574"/>
        <v>1.2849721603474196</v>
      </c>
    </row>
  </sheetData>
  <mergeCells count="3">
    <mergeCell ref="AH1:AI1"/>
    <mergeCell ref="AJ1:AK1"/>
    <mergeCell ref="AL1:AM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3A4C-20C0-4DBD-842B-93592BAD6418}">
  <dimension ref="A1:U5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9.140625" style="38"/>
    <col min="2" max="2" width="37" style="38" customWidth="1"/>
    <col min="3" max="14" width="12.28515625" style="38" customWidth="1"/>
    <col min="15" max="15" width="13.140625" style="38" customWidth="1"/>
    <col min="16" max="16" width="9.28515625" style="38" bestFit="1" customWidth="1"/>
    <col min="17" max="17" width="10.5703125" style="38" bestFit="1" customWidth="1"/>
    <col min="18" max="18" width="9.28515625" style="38" bestFit="1" customWidth="1"/>
    <col min="19" max="19" width="12.7109375" style="38" bestFit="1" customWidth="1"/>
    <col min="20" max="20" width="9.28515625" style="38" bestFit="1" customWidth="1"/>
    <col min="21" max="16384" width="9.140625" style="38"/>
  </cols>
  <sheetData>
    <row r="1" spans="1:20" ht="15.75" x14ac:dyDescent="0.25">
      <c r="A1" s="36" t="s">
        <v>34</v>
      </c>
      <c r="B1" s="37"/>
      <c r="N1" s="39"/>
    </row>
    <row r="2" spans="1:20" x14ac:dyDescent="0.25">
      <c r="A2" s="37"/>
      <c r="B2" s="37"/>
      <c r="C2" s="40">
        <v>2009</v>
      </c>
      <c r="D2" s="40">
        <v>2010</v>
      </c>
      <c r="E2" s="40">
        <v>2011</v>
      </c>
      <c r="F2" s="40">
        <v>2012</v>
      </c>
      <c r="G2" s="40">
        <v>2013</v>
      </c>
      <c r="H2" s="40">
        <v>2014</v>
      </c>
      <c r="I2" s="40">
        <v>2015</v>
      </c>
      <c r="J2" s="40">
        <v>2016</v>
      </c>
      <c r="K2" s="40">
        <v>2017</v>
      </c>
      <c r="L2" s="40">
        <v>2018</v>
      </c>
      <c r="M2" s="40">
        <v>2019</v>
      </c>
      <c r="N2" s="40">
        <v>2020</v>
      </c>
      <c r="O2" s="41" t="s">
        <v>48</v>
      </c>
      <c r="P2" s="41"/>
      <c r="Q2" s="42" t="s">
        <v>47</v>
      </c>
      <c r="R2" s="42"/>
      <c r="S2" s="43" t="s">
        <v>46</v>
      </c>
      <c r="T2" s="43"/>
    </row>
    <row r="3" spans="1:20" x14ac:dyDescent="0.25">
      <c r="A3" s="44" t="s">
        <v>0</v>
      </c>
      <c r="B3" s="45" t="s">
        <v>1</v>
      </c>
      <c r="C3" s="46">
        <v>128607842</v>
      </c>
      <c r="D3" s="46">
        <v>127820442</v>
      </c>
      <c r="E3" s="46">
        <v>129411095</v>
      </c>
      <c r="F3" s="46">
        <v>131696378</v>
      </c>
      <c r="G3" s="46">
        <v>133968434</v>
      </c>
      <c r="H3" s="46">
        <v>136613609</v>
      </c>
      <c r="I3" s="46">
        <v>139491699</v>
      </c>
      <c r="J3" s="46">
        <v>141870066</v>
      </c>
      <c r="K3" s="46">
        <v>143859855</v>
      </c>
      <c r="L3" s="46">
        <v>146131754</v>
      </c>
      <c r="M3" s="46">
        <v>148105092</v>
      </c>
      <c r="N3" s="46">
        <v>139106969</v>
      </c>
      <c r="O3" s="46">
        <f>+N3-M3</f>
        <v>-8998123</v>
      </c>
      <c r="P3" s="47">
        <f>+O3/M3</f>
        <v>-6.075498741123634E-2</v>
      </c>
      <c r="Q3" s="46">
        <f>+N3-I3</f>
        <v>-384730</v>
      </c>
      <c r="R3" s="47">
        <f>+Q3/I3</f>
        <v>-2.7580852678552579E-3</v>
      </c>
      <c r="S3" s="46">
        <f>+N3-D3</f>
        <v>11286527</v>
      </c>
      <c r="T3" s="47">
        <f>+S3/D3</f>
        <v>8.8299858953703195E-2</v>
      </c>
    </row>
    <row r="4" spans="1:20" x14ac:dyDescent="0.25">
      <c r="A4" s="44" t="s">
        <v>2</v>
      </c>
      <c r="B4" s="48" t="s">
        <v>37</v>
      </c>
      <c r="C4" s="46">
        <v>11854096</v>
      </c>
      <c r="D4" s="46">
        <v>11532213</v>
      </c>
      <c r="E4" s="46">
        <v>11748311</v>
      </c>
      <c r="F4" s="46">
        <v>11950963</v>
      </c>
      <c r="G4" s="46">
        <v>12040249</v>
      </c>
      <c r="H4" s="46">
        <v>12202114</v>
      </c>
      <c r="I4" s="46">
        <v>12339633</v>
      </c>
      <c r="J4" s="46">
        <v>12345962</v>
      </c>
      <c r="K4" s="46">
        <v>12456203</v>
      </c>
      <c r="L4" s="46">
        <v>12698615</v>
      </c>
      <c r="M4" s="46">
        <v>12828342</v>
      </c>
      <c r="N4" s="46">
        <v>12136015</v>
      </c>
      <c r="O4" s="46">
        <f t="shared" ref="O4:O44" si="0">+N4-M4</f>
        <v>-692327</v>
      </c>
      <c r="P4" s="47">
        <f t="shared" ref="P4:P44" si="1">+O4/M4</f>
        <v>-5.3968548702552521E-2</v>
      </c>
      <c r="Q4" s="46">
        <f t="shared" ref="Q4:Q44" si="2">+N4-I4</f>
        <v>-203618</v>
      </c>
      <c r="R4" s="47">
        <f t="shared" ref="R4:R44" si="3">+Q4/I4</f>
        <v>-1.6501139053325169E-2</v>
      </c>
      <c r="S4" s="46">
        <f t="shared" ref="S4:S44" si="4">+N4-D4</f>
        <v>603802</v>
      </c>
      <c r="T4" s="47">
        <f t="shared" ref="T4:T44" si="5">+S4/D4</f>
        <v>5.2357860542464836E-2</v>
      </c>
    </row>
    <row r="5" spans="1:20" x14ac:dyDescent="0.25">
      <c r="A5" s="44"/>
      <c r="B5" s="49" t="s">
        <v>38</v>
      </c>
      <c r="C5" s="50">
        <f>+C6+C20</f>
        <v>11004459</v>
      </c>
      <c r="D5" s="50">
        <f t="shared" ref="D5:N5" si="6">+D6+D20</f>
        <v>10900998</v>
      </c>
      <c r="E5" s="50">
        <f t="shared" si="6"/>
        <v>11125344</v>
      </c>
      <c r="F5" s="50">
        <f t="shared" si="6"/>
        <v>11315853</v>
      </c>
      <c r="G5" s="50">
        <f t="shared" si="6"/>
        <v>11469510</v>
      </c>
      <c r="H5" s="50">
        <f t="shared" si="6"/>
        <v>11648467</v>
      </c>
      <c r="I5" s="50">
        <f t="shared" si="6"/>
        <v>11905510</v>
      </c>
      <c r="J5" s="50">
        <f t="shared" si="6"/>
        <v>12070877</v>
      </c>
      <c r="K5" s="50">
        <f t="shared" si="6"/>
        <v>12178375</v>
      </c>
      <c r="L5" s="50">
        <f t="shared" si="6"/>
        <v>12499343</v>
      </c>
      <c r="M5" s="50">
        <f t="shared" si="6"/>
        <v>12820180</v>
      </c>
      <c r="N5" s="50">
        <f t="shared" si="6"/>
        <v>12787740</v>
      </c>
      <c r="O5" s="50">
        <f t="shared" si="0"/>
        <v>-32440</v>
      </c>
      <c r="P5" s="51">
        <f t="shared" si="1"/>
        <v>-2.5303856888124815E-3</v>
      </c>
      <c r="Q5" s="50">
        <f t="shared" si="2"/>
        <v>882230</v>
      </c>
      <c r="R5" s="51">
        <f t="shared" si="3"/>
        <v>7.4102663388632653E-2</v>
      </c>
      <c r="S5" s="50">
        <f t="shared" si="4"/>
        <v>1886742</v>
      </c>
      <c r="T5" s="51">
        <f t="shared" si="5"/>
        <v>0.17307974921195288</v>
      </c>
    </row>
    <row r="6" spans="1:20" x14ac:dyDescent="0.25">
      <c r="A6" s="44"/>
      <c r="B6" s="49" t="s">
        <v>39</v>
      </c>
      <c r="C6" s="50">
        <f>+C7+C10+C12+C13+C17+C18+C19</f>
        <v>3303372</v>
      </c>
      <c r="D6" s="50">
        <f t="shared" ref="D6:N6" si="7">+D7+D10+D12+D13+D17+D18+D19</f>
        <v>3211360</v>
      </c>
      <c r="E6" s="50">
        <f t="shared" si="7"/>
        <v>3240384</v>
      </c>
      <c r="F6" s="50">
        <f t="shared" si="7"/>
        <v>3250132</v>
      </c>
      <c r="G6" s="50">
        <f t="shared" si="7"/>
        <v>3228707</v>
      </c>
      <c r="H6" s="50">
        <f t="shared" si="7"/>
        <v>3218608</v>
      </c>
      <c r="I6" s="50">
        <f t="shared" si="7"/>
        <v>3240112</v>
      </c>
      <c r="J6" s="50">
        <f t="shared" si="7"/>
        <v>3233360</v>
      </c>
      <c r="K6" s="50">
        <f t="shared" si="7"/>
        <v>3248572</v>
      </c>
      <c r="L6" s="50">
        <f t="shared" si="7"/>
        <v>3320572</v>
      </c>
      <c r="M6" s="50">
        <f t="shared" si="7"/>
        <v>3394832</v>
      </c>
      <c r="N6" s="50">
        <f t="shared" si="7"/>
        <v>3309093</v>
      </c>
      <c r="O6" s="50">
        <f t="shared" si="0"/>
        <v>-85739</v>
      </c>
      <c r="P6" s="51">
        <f t="shared" si="1"/>
        <v>-2.5255741668512608E-2</v>
      </c>
      <c r="Q6" s="50">
        <f t="shared" si="2"/>
        <v>68981</v>
      </c>
      <c r="R6" s="51">
        <f t="shared" si="3"/>
        <v>2.1289696158651304E-2</v>
      </c>
      <c r="S6" s="50">
        <f t="shared" si="4"/>
        <v>97733</v>
      </c>
      <c r="T6" s="51">
        <f t="shared" si="5"/>
        <v>3.0433523491604803E-2</v>
      </c>
    </row>
    <row r="7" spans="1:20" x14ac:dyDescent="0.25">
      <c r="A7" s="44" t="s">
        <v>4</v>
      </c>
      <c r="B7" s="48" t="s">
        <v>5</v>
      </c>
      <c r="C7" s="46">
        <v>800851</v>
      </c>
      <c r="D7" s="46">
        <v>785318</v>
      </c>
      <c r="E7" s="46">
        <v>782406</v>
      </c>
      <c r="F7" s="46">
        <v>785529</v>
      </c>
      <c r="G7" s="46">
        <v>793284</v>
      </c>
      <c r="H7" s="46">
        <v>800255</v>
      </c>
      <c r="I7" s="46">
        <v>806111</v>
      </c>
      <c r="J7" s="46">
        <v>811142</v>
      </c>
      <c r="K7" s="46">
        <v>820894</v>
      </c>
      <c r="L7" s="46">
        <v>830526</v>
      </c>
      <c r="M7" s="46">
        <v>849089</v>
      </c>
      <c r="N7" s="46">
        <v>844303</v>
      </c>
      <c r="O7" s="46">
        <f t="shared" si="0"/>
        <v>-4786</v>
      </c>
      <c r="P7" s="47">
        <f t="shared" si="1"/>
        <v>-5.6366293757191535E-3</v>
      </c>
      <c r="Q7" s="46">
        <f t="shared" si="2"/>
        <v>38192</v>
      </c>
      <c r="R7" s="47">
        <f t="shared" si="3"/>
        <v>4.7378090610350185E-2</v>
      </c>
      <c r="S7" s="46">
        <f t="shared" si="4"/>
        <v>58985</v>
      </c>
      <c r="T7" s="47">
        <f t="shared" si="5"/>
        <v>7.5109700783631606E-2</v>
      </c>
    </row>
    <row r="8" spans="1:20" x14ac:dyDescent="0.25">
      <c r="A8" s="44" t="s">
        <v>6</v>
      </c>
      <c r="B8" s="52" t="s">
        <v>19</v>
      </c>
      <c r="C8" s="46">
        <v>283731</v>
      </c>
      <c r="D8" s="46">
        <v>278792</v>
      </c>
      <c r="E8" s="46">
        <v>269865</v>
      </c>
      <c r="F8" s="46">
        <v>269660</v>
      </c>
      <c r="G8" s="46">
        <v>277113</v>
      </c>
      <c r="H8" s="46">
        <v>280079</v>
      </c>
      <c r="I8" s="46">
        <v>280131</v>
      </c>
      <c r="J8" s="46">
        <v>285463</v>
      </c>
      <c r="K8" s="46">
        <v>292016</v>
      </c>
      <c r="L8" s="46">
        <v>294014</v>
      </c>
      <c r="M8" s="46">
        <v>305921</v>
      </c>
      <c r="N8" s="46">
        <v>314464</v>
      </c>
      <c r="O8" s="46">
        <f t="shared" si="0"/>
        <v>8543</v>
      </c>
      <c r="P8" s="47">
        <f t="shared" si="1"/>
        <v>2.7925510180732933E-2</v>
      </c>
      <c r="Q8" s="46">
        <f t="shared" si="2"/>
        <v>34333</v>
      </c>
      <c r="R8" s="47">
        <f t="shared" si="3"/>
        <v>0.12256051632985995</v>
      </c>
      <c r="S8" s="46">
        <f t="shared" si="4"/>
        <v>35672</v>
      </c>
      <c r="T8" s="47">
        <f t="shared" si="5"/>
        <v>0.12795202157881144</v>
      </c>
    </row>
    <row r="9" spans="1:20" x14ac:dyDescent="0.25">
      <c r="A9" s="53" t="s">
        <v>41</v>
      </c>
      <c r="B9" s="54" t="s">
        <v>42</v>
      </c>
      <c r="C9" s="46">
        <f>+C7-C8</f>
        <v>517120</v>
      </c>
      <c r="D9" s="46">
        <f t="shared" ref="D9:N9" si="8">+D7-D8</f>
        <v>506526</v>
      </c>
      <c r="E9" s="46">
        <f t="shared" si="8"/>
        <v>512541</v>
      </c>
      <c r="F9" s="46">
        <f t="shared" si="8"/>
        <v>515869</v>
      </c>
      <c r="G9" s="46">
        <f t="shared" si="8"/>
        <v>516171</v>
      </c>
      <c r="H9" s="46">
        <f t="shared" si="8"/>
        <v>520176</v>
      </c>
      <c r="I9" s="46">
        <f t="shared" si="8"/>
        <v>525980</v>
      </c>
      <c r="J9" s="46">
        <f t="shared" si="8"/>
        <v>525679</v>
      </c>
      <c r="K9" s="46">
        <f t="shared" si="8"/>
        <v>528878</v>
      </c>
      <c r="L9" s="46">
        <f t="shared" si="8"/>
        <v>536512</v>
      </c>
      <c r="M9" s="46">
        <f t="shared" si="8"/>
        <v>543168</v>
      </c>
      <c r="N9" s="46">
        <f t="shared" si="8"/>
        <v>529839</v>
      </c>
      <c r="O9" s="46">
        <f t="shared" si="0"/>
        <v>-13329</v>
      </c>
      <c r="P9" s="47">
        <f t="shared" si="1"/>
        <v>-2.4539369034994696E-2</v>
      </c>
      <c r="Q9" s="46">
        <f t="shared" si="2"/>
        <v>3859</v>
      </c>
      <c r="R9" s="47">
        <f t="shared" si="3"/>
        <v>7.3367808661926309E-3</v>
      </c>
      <c r="S9" s="46">
        <f t="shared" si="4"/>
        <v>23313</v>
      </c>
      <c r="T9" s="47">
        <f t="shared" si="5"/>
        <v>4.602527807062224E-2</v>
      </c>
    </row>
    <row r="10" spans="1:20" x14ac:dyDescent="0.25">
      <c r="A10" s="44" t="s">
        <v>7</v>
      </c>
      <c r="B10" s="48" t="s">
        <v>8</v>
      </c>
      <c r="C10" s="46">
        <v>101181</v>
      </c>
      <c r="D10" s="46">
        <v>97834</v>
      </c>
      <c r="E10" s="46">
        <v>102720</v>
      </c>
      <c r="F10" s="46">
        <v>104607</v>
      </c>
      <c r="G10" s="46">
        <v>106624</v>
      </c>
      <c r="H10" s="46">
        <v>109133</v>
      </c>
      <c r="I10" s="46">
        <v>112514</v>
      </c>
      <c r="J10" s="46">
        <v>111344</v>
      </c>
      <c r="K10" s="46">
        <v>114194</v>
      </c>
      <c r="L10" s="46">
        <v>119249</v>
      </c>
      <c r="M10" s="46">
        <v>119278</v>
      </c>
      <c r="N10" s="46">
        <v>114537</v>
      </c>
      <c r="O10" s="46">
        <f t="shared" si="0"/>
        <v>-4741</v>
      </c>
      <c r="P10" s="47">
        <f t="shared" si="1"/>
        <v>-3.9747480675396969E-2</v>
      </c>
      <c r="Q10" s="46">
        <f t="shared" si="2"/>
        <v>2023</v>
      </c>
      <c r="R10" s="47">
        <f t="shared" si="3"/>
        <v>1.7979984713013493E-2</v>
      </c>
      <c r="S10" s="46">
        <f t="shared" si="4"/>
        <v>16703</v>
      </c>
      <c r="T10" s="47">
        <f t="shared" si="5"/>
        <v>0.17072796778216162</v>
      </c>
    </row>
    <row r="11" spans="1:20" x14ac:dyDescent="0.25">
      <c r="A11" s="55" t="s">
        <v>97</v>
      </c>
      <c r="B11" s="56" t="s">
        <v>91</v>
      </c>
      <c r="C11" s="46">
        <v>0</v>
      </c>
      <c r="D11" s="46">
        <v>0</v>
      </c>
      <c r="E11" s="46">
        <v>15743</v>
      </c>
      <c r="F11" s="46">
        <v>15969</v>
      </c>
      <c r="G11" s="46">
        <v>15594</v>
      </c>
      <c r="H11" s="46">
        <v>16147</v>
      </c>
      <c r="I11" s="46">
        <v>16990</v>
      </c>
      <c r="J11" s="46">
        <v>17857</v>
      </c>
      <c r="K11" s="46">
        <v>19889</v>
      </c>
      <c r="L11" s="46">
        <v>22454</v>
      </c>
      <c r="M11" s="46">
        <v>22759</v>
      </c>
      <c r="N11" s="46">
        <v>23475</v>
      </c>
      <c r="O11" s="46">
        <f t="shared" si="0"/>
        <v>716</v>
      </c>
      <c r="P11" s="47">
        <f t="shared" si="1"/>
        <v>3.1460081725910631E-2</v>
      </c>
      <c r="Q11" s="46">
        <f t="shared" si="2"/>
        <v>6485</v>
      </c>
      <c r="R11" s="47">
        <f t="shared" si="3"/>
        <v>0.38169511477339613</v>
      </c>
      <c r="S11" s="46">
        <f t="shared" si="4"/>
        <v>23475</v>
      </c>
      <c r="T11" s="47" t="e">
        <f t="shared" si="5"/>
        <v>#DIV/0!</v>
      </c>
    </row>
    <row r="12" spans="1:20" x14ac:dyDescent="0.25">
      <c r="A12" s="44" t="s">
        <v>9</v>
      </c>
      <c r="B12" s="48" t="s">
        <v>20</v>
      </c>
      <c r="C12" s="46">
        <v>95651</v>
      </c>
      <c r="D12" s="46">
        <v>92198</v>
      </c>
      <c r="E12" s="46">
        <v>91623</v>
      </c>
      <c r="F12" s="46">
        <v>89371</v>
      </c>
      <c r="G12" s="46">
        <v>86968</v>
      </c>
      <c r="H12" s="46">
        <v>86794</v>
      </c>
      <c r="I12" s="46">
        <v>88945</v>
      </c>
      <c r="J12" s="46">
        <v>89399</v>
      </c>
      <c r="K12" s="46">
        <v>90318</v>
      </c>
      <c r="L12" s="46">
        <v>92266</v>
      </c>
      <c r="M12" s="46">
        <v>92599</v>
      </c>
      <c r="N12" s="46">
        <v>86484</v>
      </c>
      <c r="O12" s="46">
        <f t="shared" si="0"/>
        <v>-6115</v>
      </c>
      <c r="P12" s="47">
        <f t="shared" si="1"/>
        <v>-6.6037430209829481E-2</v>
      </c>
      <c r="Q12" s="46">
        <f t="shared" si="2"/>
        <v>-2461</v>
      </c>
      <c r="R12" s="47">
        <f t="shared" si="3"/>
        <v>-2.7668784080049469E-2</v>
      </c>
      <c r="S12" s="46">
        <f t="shared" si="4"/>
        <v>-5714</v>
      </c>
      <c r="T12" s="47">
        <f t="shared" si="5"/>
        <v>-6.1975313998134447E-2</v>
      </c>
    </row>
    <row r="13" spans="1:20" x14ac:dyDescent="0.25">
      <c r="A13" s="44" t="s">
        <v>10</v>
      </c>
      <c r="B13" s="48" t="s">
        <v>21</v>
      </c>
      <c r="C13" s="46">
        <v>1132789</v>
      </c>
      <c r="D13" s="46">
        <v>1097743</v>
      </c>
      <c r="E13" s="46">
        <v>1104100</v>
      </c>
      <c r="F13" s="46">
        <v>1091274</v>
      </c>
      <c r="G13" s="46">
        <v>1062108</v>
      </c>
      <c r="H13" s="46">
        <v>1048055</v>
      </c>
      <c r="I13" s="46">
        <v>1051943</v>
      </c>
      <c r="J13" s="46">
        <v>1045158</v>
      </c>
      <c r="K13" s="46">
        <v>1041459</v>
      </c>
      <c r="L13" s="46">
        <v>1057560</v>
      </c>
      <c r="M13" s="46">
        <v>1073516</v>
      </c>
      <c r="N13" s="46">
        <v>1058474</v>
      </c>
      <c r="O13" s="46">
        <f t="shared" si="0"/>
        <v>-15042</v>
      </c>
      <c r="P13" s="47">
        <f t="shared" si="1"/>
        <v>-1.4011901080188837E-2</v>
      </c>
      <c r="Q13" s="46">
        <f t="shared" si="2"/>
        <v>6531</v>
      </c>
      <c r="R13" s="47">
        <f t="shared" si="3"/>
        <v>6.2085112976653679E-3</v>
      </c>
      <c r="S13" s="46">
        <f t="shared" si="4"/>
        <v>-39269</v>
      </c>
      <c r="T13" s="47">
        <f t="shared" si="5"/>
        <v>-3.5772489553565816E-2</v>
      </c>
    </row>
    <row r="14" spans="1:20" x14ac:dyDescent="0.25">
      <c r="A14" s="44" t="s">
        <v>11</v>
      </c>
      <c r="B14" s="52" t="s">
        <v>22</v>
      </c>
      <c r="C14" s="46">
        <v>167764</v>
      </c>
      <c r="D14" s="46">
        <v>158897</v>
      </c>
      <c r="E14" s="46">
        <v>157637</v>
      </c>
      <c r="F14" s="46">
        <v>157703</v>
      </c>
      <c r="G14" s="46">
        <v>156327</v>
      </c>
      <c r="H14" s="46">
        <v>158558</v>
      </c>
      <c r="I14" s="46">
        <v>161347</v>
      </c>
      <c r="J14" s="46">
        <v>164103</v>
      </c>
      <c r="K14" s="46">
        <v>158800</v>
      </c>
      <c r="L14" s="46">
        <v>158274</v>
      </c>
      <c r="M14" s="46">
        <v>160943</v>
      </c>
      <c r="N14" s="46">
        <v>159393</v>
      </c>
      <c r="O14" s="46">
        <f t="shared" si="0"/>
        <v>-1550</v>
      </c>
      <c r="P14" s="47">
        <f t="shared" si="1"/>
        <v>-9.6307388330029893E-3</v>
      </c>
      <c r="Q14" s="46">
        <f t="shared" si="2"/>
        <v>-1954</v>
      </c>
      <c r="R14" s="47">
        <f t="shared" si="3"/>
        <v>-1.2110544354713754E-2</v>
      </c>
      <c r="S14" s="46">
        <f t="shared" si="4"/>
        <v>496</v>
      </c>
      <c r="T14" s="47">
        <f t="shared" si="5"/>
        <v>3.1215189714091517E-3</v>
      </c>
    </row>
    <row r="15" spans="1:20" x14ac:dyDescent="0.25">
      <c r="A15" s="44" t="s">
        <v>12</v>
      </c>
      <c r="B15" s="52" t="s">
        <v>23</v>
      </c>
      <c r="C15" s="46">
        <v>377063</v>
      </c>
      <c r="D15" s="46">
        <v>370007</v>
      </c>
      <c r="E15" s="46">
        <v>383513</v>
      </c>
      <c r="F15" s="46">
        <v>382700</v>
      </c>
      <c r="G15" s="46">
        <v>372727</v>
      </c>
      <c r="H15" s="46">
        <v>368202</v>
      </c>
      <c r="I15" s="46">
        <v>367283</v>
      </c>
      <c r="J15" s="46">
        <v>365459</v>
      </c>
      <c r="K15" s="46">
        <v>362496</v>
      </c>
      <c r="L15" s="46">
        <v>371115</v>
      </c>
      <c r="M15" s="46">
        <v>373781</v>
      </c>
      <c r="N15" s="46">
        <v>366630</v>
      </c>
      <c r="O15" s="46">
        <f t="shared" si="0"/>
        <v>-7151</v>
      </c>
      <c r="P15" s="47">
        <f t="shared" si="1"/>
        <v>-1.9131523539184708E-2</v>
      </c>
      <c r="Q15" s="46">
        <f t="shared" si="2"/>
        <v>-653</v>
      </c>
      <c r="R15" s="47">
        <f t="shared" si="3"/>
        <v>-1.7779205680633189E-3</v>
      </c>
      <c r="S15" s="46">
        <f t="shared" si="4"/>
        <v>-3377</v>
      </c>
      <c r="T15" s="47">
        <f t="shared" si="5"/>
        <v>-9.1268543568094659E-3</v>
      </c>
    </row>
    <row r="16" spans="1:20" x14ac:dyDescent="0.25">
      <c r="A16" s="44" t="s">
        <v>13</v>
      </c>
      <c r="B16" s="52" t="s">
        <v>24</v>
      </c>
      <c r="C16" s="46">
        <v>417669</v>
      </c>
      <c r="D16" s="46">
        <v>407363</v>
      </c>
      <c r="E16" s="46">
        <v>404991</v>
      </c>
      <c r="F16" s="46">
        <v>400066</v>
      </c>
      <c r="G16" s="46">
        <v>392459</v>
      </c>
      <c r="H16" s="46">
        <v>390014</v>
      </c>
      <c r="I16" s="46">
        <v>398548</v>
      </c>
      <c r="J16" s="46">
        <v>394818</v>
      </c>
      <c r="K16" s="46">
        <v>399555</v>
      </c>
      <c r="L16" s="46">
        <v>409801</v>
      </c>
      <c r="M16" s="46">
        <v>421829</v>
      </c>
      <c r="N16" s="46">
        <v>416838</v>
      </c>
      <c r="O16" s="46">
        <f t="shared" si="0"/>
        <v>-4991</v>
      </c>
      <c r="P16" s="47">
        <f t="shared" si="1"/>
        <v>-1.1831808623873655E-2</v>
      </c>
      <c r="Q16" s="46">
        <f t="shared" si="2"/>
        <v>18290</v>
      </c>
      <c r="R16" s="47">
        <f t="shared" si="3"/>
        <v>4.5891586458845612E-2</v>
      </c>
      <c r="S16" s="46">
        <f t="shared" si="4"/>
        <v>9475</v>
      </c>
      <c r="T16" s="47">
        <f t="shared" si="5"/>
        <v>2.3259353451344379E-2</v>
      </c>
    </row>
    <row r="17" spans="1:21" x14ac:dyDescent="0.25">
      <c r="A17" s="44" t="s">
        <v>14</v>
      </c>
      <c r="B17" s="48" t="s">
        <v>25</v>
      </c>
      <c r="C17" s="46">
        <v>371712</v>
      </c>
      <c r="D17" s="46">
        <v>356075</v>
      </c>
      <c r="E17" s="46">
        <v>364786</v>
      </c>
      <c r="F17" s="46">
        <v>372725</v>
      </c>
      <c r="G17" s="46">
        <v>373866</v>
      </c>
      <c r="H17" s="46">
        <v>377794</v>
      </c>
      <c r="I17" s="46">
        <v>381635</v>
      </c>
      <c r="J17" s="46">
        <v>380283</v>
      </c>
      <c r="K17" s="46">
        <v>385817</v>
      </c>
      <c r="L17" s="46">
        <v>397286</v>
      </c>
      <c r="M17" s="46">
        <v>400602</v>
      </c>
      <c r="N17" s="46">
        <v>380722</v>
      </c>
      <c r="O17" s="46">
        <f t="shared" si="0"/>
        <v>-19880</v>
      </c>
      <c r="P17" s="47">
        <f t="shared" si="1"/>
        <v>-4.9625313902576622E-2</v>
      </c>
      <c r="Q17" s="46">
        <f t="shared" si="2"/>
        <v>-913</v>
      </c>
      <c r="R17" s="47">
        <f t="shared" si="3"/>
        <v>-2.3923382289360254E-3</v>
      </c>
      <c r="S17" s="46">
        <f t="shared" si="4"/>
        <v>24647</v>
      </c>
      <c r="T17" s="47">
        <f t="shared" si="5"/>
        <v>6.9218563504879593E-2</v>
      </c>
    </row>
    <row r="18" spans="1:21" x14ac:dyDescent="0.25">
      <c r="A18" s="44" t="s">
        <v>15</v>
      </c>
      <c r="B18" s="48" t="s">
        <v>26</v>
      </c>
      <c r="C18" s="46">
        <v>495512</v>
      </c>
      <c r="D18" s="46">
        <v>478927</v>
      </c>
      <c r="E18" s="46">
        <v>489385</v>
      </c>
      <c r="F18" s="46">
        <v>499086</v>
      </c>
      <c r="G18" s="46">
        <v>501746</v>
      </c>
      <c r="H18" s="46">
        <v>490264</v>
      </c>
      <c r="I18" s="46">
        <v>492797</v>
      </c>
      <c r="J18" s="46">
        <v>489378</v>
      </c>
      <c r="K18" s="46">
        <v>487187</v>
      </c>
      <c r="L18" s="46">
        <v>506578</v>
      </c>
      <c r="M18" s="46">
        <v>535451</v>
      </c>
      <c r="N18" s="46">
        <v>510581</v>
      </c>
      <c r="O18" s="46">
        <f t="shared" si="0"/>
        <v>-24870</v>
      </c>
      <c r="P18" s="47">
        <f t="shared" si="1"/>
        <v>-4.6446827067276E-2</v>
      </c>
      <c r="Q18" s="46">
        <f t="shared" si="2"/>
        <v>17784</v>
      </c>
      <c r="R18" s="47">
        <f t="shared" si="3"/>
        <v>3.6087882028502612E-2</v>
      </c>
      <c r="S18" s="46">
        <f t="shared" si="4"/>
        <v>31654</v>
      </c>
      <c r="T18" s="47">
        <f t="shared" si="5"/>
        <v>6.6093580023677934E-2</v>
      </c>
    </row>
    <row r="19" spans="1:21" x14ac:dyDescent="0.25">
      <c r="A19" s="44" t="s">
        <v>16</v>
      </c>
      <c r="B19" s="48" t="s">
        <v>27</v>
      </c>
      <c r="C19" s="46">
        <v>305676</v>
      </c>
      <c r="D19" s="46">
        <v>303265</v>
      </c>
      <c r="E19" s="46">
        <v>305364</v>
      </c>
      <c r="F19" s="46">
        <v>307540</v>
      </c>
      <c r="G19" s="46">
        <v>304111</v>
      </c>
      <c r="H19" s="46">
        <v>306313</v>
      </c>
      <c r="I19" s="46">
        <v>306167</v>
      </c>
      <c r="J19" s="46">
        <v>306656</v>
      </c>
      <c r="K19" s="46">
        <v>308703</v>
      </c>
      <c r="L19" s="46">
        <v>317107</v>
      </c>
      <c r="M19" s="46">
        <v>324297</v>
      </c>
      <c r="N19" s="46">
        <v>313992</v>
      </c>
      <c r="O19" s="46">
        <f t="shared" si="0"/>
        <v>-10305</v>
      </c>
      <c r="P19" s="47">
        <f t="shared" si="1"/>
        <v>-3.1776427163988569E-2</v>
      </c>
      <c r="Q19" s="46">
        <f t="shared" si="2"/>
        <v>7825</v>
      </c>
      <c r="R19" s="47">
        <f t="shared" si="3"/>
        <v>2.5557947133427183E-2</v>
      </c>
      <c r="S19" s="46">
        <f t="shared" si="4"/>
        <v>10727</v>
      </c>
      <c r="T19" s="47">
        <f t="shared" si="5"/>
        <v>3.5371704614775859E-2</v>
      </c>
    </row>
    <row r="20" spans="1:21" x14ac:dyDescent="0.25">
      <c r="A20" s="44"/>
      <c r="B20" s="49" t="s">
        <v>40</v>
      </c>
      <c r="C20" s="50">
        <f>+C21+C24+C29+C37</f>
        <v>7701087</v>
      </c>
      <c r="D20" s="50">
        <f t="shared" ref="D20:N20" si="9">+D21+D24+D29+D37</f>
        <v>7689638</v>
      </c>
      <c r="E20" s="50">
        <f t="shared" si="9"/>
        <v>7884960</v>
      </c>
      <c r="F20" s="50">
        <f t="shared" si="9"/>
        <v>8065721</v>
      </c>
      <c r="G20" s="50">
        <f t="shared" si="9"/>
        <v>8240803</v>
      </c>
      <c r="H20" s="50">
        <f t="shared" si="9"/>
        <v>8429859</v>
      </c>
      <c r="I20" s="50">
        <f t="shared" si="9"/>
        <v>8665398</v>
      </c>
      <c r="J20" s="50">
        <f t="shared" si="9"/>
        <v>8837517</v>
      </c>
      <c r="K20" s="50">
        <f t="shared" si="9"/>
        <v>8929803</v>
      </c>
      <c r="L20" s="50">
        <f t="shared" si="9"/>
        <v>9178771</v>
      </c>
      <c r="M20" s="50">
        <f t="shared" si="9"/>
        <v>9425348</v>
      </c>
      <c r="N20" s="50">
        <f t="shared" si="9"/>
        <v>9478647</v>
      </c>
      <c r="O20" s="50">
        <f t="shared" si="0"/>
        <v>53299</v>
      </c>
      <c r="P20" s="51">
        <f t="shared" si="1"/>
        <v>5.6548575182582116E-3</v>
      </c>
      <c r="Q20" s="50">
        <f t="shared" si="2"/>
        <v>813249</v>
      </c>
      <c r="R20" s="51">
        <f t="shared" si="3"/>
        <v>9.3850161296688273E-2</v>
      </c>
      <c r="S20" s="50">
        <f t="shared" si="4"/>
        <v>1789009</v>
      </c>
      <c r="T20" s="51">
        <f t="shared" si="5"/>
        <v>0.232651914173333</v>
      </c>
    </row>
    <row r="21" spans="1:21" x14ac:dyDescent="0.25">
      <c r="A21" s="44"/>
      <c r="B21" s="49" t="s">
        <v>49</v>
      </c>
      <c r="C21" s="50">
        <f>SUM(C22:C23)</f>
        <v>659473</v>
      </c>
      <c r="D21" s="50">
        <f t="shared" ref="D21:N21" si="10">SUM(D22:D23)</f>
        <v>647656</v>
      </c>
      <c r="E21" s="50">
        <f t="shared" si="10"/>
        <v>659514</v>
      </c>
      <c r="F21" s="50">
        <f t="shared" si="10"/>
        <v>673797</v>
      </c>
      <c r="G21" s="50">
        <f t="shared" si="10"/>
        <v>678707</v>
      </c>
      <c r="H21" s="50">
        <f t="shared" si="10"/>
        <v>677435</v>
      </c>
      <c r="I21" s="50">
        <f t="shared" si="10"/>
        <v>676166</v>
      </c>
      <c r="J21" s="50">
        <f t="shared" si="10"/>
        <v>657880</v>
      </c>
      <c r="K21" s="50">
        <f t="shared" si="10"/>
        <v>625058</v>
      </c>
      <c r="L21" s="50">
        <f t="shared" si="10"/>
        <v>622522</v>
      </c>
      <c r="M21" s="50">
        <f t="shared" si="10"/>
        <v>617257</v>
      </c>
      <c r="N21" s="50">
        <f t="shared" si="10"/>
        <v>597232</v>
      </c>
      <c r="O21" s="50">
        <f t="shared" si="0"/>
        <v>-20025</v>
      </c>
      <c r="P21" s="51">
        <f t="shared" si="1"/>
        <v>-3.244191641407064E-2</v>
      </c>
      <c r="Q21" s="50">
        <f t="shared" si="2"/>
        <v>-78934</v>
      </c>
      <c r="R21" s="51">
        <f t="shared" si="3"/>
        <v>-0.11673760585418373</v>
      </c>
      <c r="S21" s="50">
        <f t="shared" si="4"/>
        <v>-50424</v>
      </c>
      <c r="T21" s="51">
        <f t="shared" si="5"/>
        <v>-7.7856145855207087E-2</v>
      </c>
    </row>
    <row r="22" spans="1:21" x14ac:dyDescent="0.25">
      <c r="A22" s="44" t="s">
        <v>50</v>
      </c>
      <c r="B22" s="48" t="s">
        <v>51</v>
      </c>
      <c r="C22" s="46">
        <v>160688</v>
      </c>
      <c r="D22" s="46">
        <v>158423</v>
      </c>
      <c r="E22" s="46">
        <v>170735</v>
      </c>
      <c r="F22" s="46">
        <v>188003</v>
      </c>
      <c r="G22" s="46">
        <v>196732</v>
      </c>
      <c r="H22" s="46">
        <v>196704</v>
      </c>
      <c r="I22" s="46">
        <v>192555</v>
      </c>
      <c r="J22" s="46">
        <v>174963</v>
      </c>
      <c r="K22" s="46">
        <v>143925</v>
      </c>
      <c r="L22" s="46">
        <v>142363</v>
      </c>
      <c r="M22" s="46">
        <v>141654</v>
      </c>
      <c r="N22" s="46">
        <v>126213</v>
      </c>
      <c r="O22" s="46">
        <f t="shared" si="0"/>
        <v>-15441</v>
      </c>
      <c r="P22" s="47">
        <f t="shared" si="1"/>
        <v>-0.10900504045067559</v>
      </c>
      <c r="Q22" s="46">
        <f t="shared" si="2"/>
        <v>-66342</v>
      </c>
      <c r="R22" s="47">
        <f t="shared" si="3"/>
        <v>-0.34453532756874661</v>
      </c>
      <c r="S22" s="46">
        <f t="shared" si="4"/>
        <v>-32210</v>
      </c>
      <c r="T22" s="47">
        <f t="shared" si="5"/>
        <v>-0.20331643763847421</v>
      </c>
    </row>
    <row r="23" spans="1:21" x14ac:dyDescent="0.25">
      <c r="A23" s="44" t="s">
        <v>52</v>
      </c>
      <c r="B23" s="48" t="s">
        <v>53</v>
      </c>
      <c r="C23" s="46">
        <v>498785</v>
      </c>
      <c r="D23" s="46">
        <v>489233</v>
      </c>
      <c r="E23" s="46">
        <v>488779</v>
      </c>
      <c r="F23" s="46">
        <v>485794</v>
      </c>
      <c r="G23" s="46">
        <v>481975</v>
      </c>
      <c r="H23" s="46">
        <v>480731</v>
      </c>
      <c r="I23" s="46">
        <v>483611</v>
      </c>
      <c r="J23" s="46">
        <v>482917</v>
      </c>
      <c r="K23" s="46">
        <v>481133</v>
      </c>
      <c r="L23" s="46">
        <v>480159</v>
      </c>
      <c r="M23" s="46">
        <v>475603</v>
      </c>
      <c r="N23" s="46">
        <v>471019</v>
      </c>
      <c r="O23" s="46">
        <f t="shared" si="0"/>
        <v>-4584</v>
      </c>
      <c r="P23" s="47">
        <f t="shared" si="1"/>
        <v>-9.6382907593097599E-3</v>
      </c>
      <c r="Q23" s="46">
        <f t="shared" si="2"/>
        <v>-12592</v>
      </c>
      <c r="R23" s="47">
        <f t="shared" si="3"/>
        <v>-2.6037455723711828E-2</v>
      </c>
      <c r="S23" s="46">
        <f t="shared" si="4"/>
        <v>-18214</v>
      </c>
      <c r="T23" s="47">
        <f t="shared" si="5"/>
        <v>-3.7229704455750121E-2</v>
      </c>
    </row>
    <row r="24" spans="1:21" x14ac:dyDescent="0.25">
      <c r="A24" s="44"/>
      <c r="B24" s="49" t="s">
        <v>54</v>
      </c>
      <c r="C24" s="50">
        <f>SUM(C25:C28)</f>
        <v>692710</v>
      </c>
      <c r="D24" s="50">
        <f t="shared" ref="D24:N24" si="11">SUM(D25:D28)</f>
        <v>687052</v>
      </c>
      <c r="E24" s="50">
        <f t="shared" si="11"/>
        <v>708178</v>
      </c>
      <c r="F24" s="50">
        <f t="shared" si="11"/>
        <v>728995</v>
      </c>
      <c r="G24" s="50">
        <f t="shared" si="11"/>
        <v>746547</v>
      </c>
      <c r="H24" s="50">
        <f t="shared" si="11"/>
        <v>774959</v>
      </c>
      <c r="I24" s="50">
        <f t="shared" si="11"/>
        <v>791162</v>
      </c>
      <c r="J24" s="50">
        <f t="shared" si="11"/>
        <v>819863</v>
      </c>
      <c r="K24" s="50">
        <f t="shared" si="11"/>
        <v>855181</v>
      </c>
      <c r="L24" s="50">
        <f t="shared" si="11"/>
        <v>900859</v>
      </c>
      <c r="M24" s="50">
        <f t="shared" si="11"/>
        <v>912113</v>
      </c>
      <c r="N24" s="50">
        <f t="shared" si="11"/>
        <v>941248</v>
      </c>
      <c r="O24" s="50">
        <f t="shared" si="0"/>
        <v>29135</v>
      </c>
      <c r="P24" s="51">
        <f t="shared" si="1"/>
        <v>3.1942314165021218E-2</v>
      </c>
      <c r="Q24" s="50">
        <f t="shared" si="2"/>
        <v>150086</v>
      </c>
      <c r="R24" s="51">
        <f t="shared" si="3"/>
        <v>0.18970324661700133</v>
      </c>
      <c r="S24" s="50">
        <f t="shared" si="4"/>
        <v>254196</v>
      </c>
      <c r="T24" s="51">
        <f t="shared" si="5"/>
        <v>0.36998072926066733</v>
      </c>
    </row>
    <row r="25" spans="1:21" x14ac:dyDescent="0.25">
      <c r="A25" s="44" t="s">
        <v>55</v>
      </c>
      <c r="B25" s="48" t="s">
        <v>56</v>
      </c>
      <c r="C25" s="46">
        <v>222269</v>
      </c>
      <c r="D25" s="46">
        <v>214774</v>
      </c>
      <c r="E25" s="46">
        <v>219913</v>
      </c>
      <c r="F25" s="46">
        <v>226365</v>
      </c>
      <c r="G25" s="46">
        <v>226185</v>
      </c>
      <c r="H25" s="46">
        <v>225226</v>
      </c>
      <c r="I25" s="46">
        <v>222013</v>
      </c>
      <c r="J25" s="46">
        <v>219020</v>
      </c>
      <c r="K25" s="46">
        <v>214757</v>
      </c>
      <c r="L25" s="46">
        <v>220164</v>
      </c>
      <c r="M25" s="46">
        <v>222497</v>
      </c>
      <c r="N25" s="46">
        <v>225909</v>
      </c>
      <c r="O25" s="46">
        <f t="shared" si="0"/>
        <v>3412</v>
      </c>
      <c r="P25" s="47">
        <f t="shared" si="1"/>
        <v>1.5335038225234498E-2</v>
      </c>
      <c r="Q25" s="46">
        <f t="shared" si="2"/>
        <v>3896</v>
      </c>
      <c r="R25" s="47">
        <f t="shared" si="3"/>
        <v>1.7548521933400296E-2</v>
      </c>
      <c r="S25" s="46">
        <f t="shared" si="4"/>
        <v>11135</v>
      </c>
      <c r="T25" s="47">
        <f t="shared" si="5"/>
        <v>5.1845195414715002E-2</v>
      </c>
    </row>
    <row r="26" spans="1:21" x14ac:dyDescent="0.25">
      <c r="A26" s="44" t="s">
        <v>57</v>
      </c>
      <c r="B26" s="48" t="s">
        <v>58</v>
      </c>
      <c r="C26" s="46">
        <v>186308</v>
      </c>
      <c r="D26" s="46">
        <v>188120</v>
      </c>
      <c r="E26" s="46">
        <v>191679</v>
      </c>
      <c r="F26" s="46">
        <v>190053</v>
      </c>
      <c r="G26" s="46">
        <v>190367</v>
      </c>
      <c r="H26" s="46">
        <v>190805</v>
      </c>
      <c r="I26" s="46">
        <v>195231</v>
      </c>
      <c r="J26" s="46">
        <v>199793</v>
      </c>
      <c r="K26" s="46">
        <v>203777</v>
      </c>
      <c r="L26" s="46">
        <v>246208</v>
      </c>
      <c r="M26" s="46">
        <v>256040</v>
      </c>
      <c r="N26" s="46">
        <v>263151</v>
      </c>
      <c r="O26" s="46">
        <f t="shared" si="0"/>
        <v>7111</v>
      </c>
      <c r="P26" s="47">
        <f t="shared" si="1"/>
        <v>2.7773004218090924E-2</v>
      </c>
      <c r="Q26" s="46">
        <f t="shared" si="2"/>
        <v>67920</v>
      </c>
      <c r="R26" s="47">
        <f t="shared" si="3"/>
        <v>0.3478955698633926</v>
      </c>
      <c r="S26" s="46">
        <f t="shared" si="4"/>
        <v>75031</v>
      </c>
      <c r="T26" s="47">
        <f t="shared" si="5"/>
        <v>0.39884648096959385</v>
      </c>
    </row>
    <row r="27" spans="1:21" x14ac:dyDescent="0.25">
      <c r="A27" s="44" t="s">
        <v>59</v>
      </c>
      <c r="B27" s="48" t="s">
        <v>60</v>
      </c>
      <c r="C27" s="46">
        <v>44196</v>
      </c>
      <c r="D27" s="46">
        <v>41049</v>
      </c>
      <c r="E27" s="46">
        <v>39671</v>
      </c>
      <c r="F27" s="46">
        <v>37778</v>
      </c>
      <c r="G27" s="46">
        <v>36435</v>
      </c>
      <c r="H27" s="46">
        <v>34833</v>
      </c>
      <c r="I27" s="46">
        <v>34861</v>
      </c>
      <c r="J27" s="46">
        <v>33580</v>
      </c>
      <c r="K27" s="46">
        <v>32436</v>
      </c>
      <c r="L27" s="46">
        <v>31549</v>
      </c>
      <c r="M27" s="46">
        <v>30811</v>
      </c>
      <c r="N27" s="46">
        <v>29709</v>
      </c>
      <c r="O27" s="46">
        <f t="shared" si="0"/>
        <v>-1102</v>
      </c>
      <c r="P27" s="47">
        <f t="shared" si="1"/>
        <v>-3.5766447048132158E-2</v>
      </c>
      <c r="Q27" s="46">
        <f t="shared" si="2"/>
        <v>-5152</v>
      </c>
      <c r="R27" s="47">
        <f t="shared" si="3"/>
        <v>-0.14778692521729153</v>
      </c>
      <c r="S27" s="46">
        <f t="shared" si="4"/>
        <v>-11340</v>
      </c>
      <c r="T27" s="47">
        <f t="shared" si="5"/>
        <v>-0.27625520719140539</v>
      </c>
    </row>
    <row r="28" spans="1:21" x14ac:dyDescent="0.25">
      <c r="A28" s="44" t="s">
        <v>61</v>
      </c>
      <c r="B28" s="48" t="s">
        <v>62</v>
      </c>
      <c r="C28" s="46">
        <v>239937</v>
      </c>
      <c r="D28" s="46">
        <v>243109</v>
      </c>
      <c r="E28" s="46">
        <v>256915</v>
      </c>
      <c r="F28" s="46">
        <v>274799</v>
      </c>
      <c r="G28" s="46">
        <v>293560</v>
      </c>
      <c r="H28" s="46">
        <v>324095</v>
      </c>
      <c r="I28" s="46">
        <v>339057</v>
      </c>
      <c r="J28" s="46">
        <v>367470</v>
      </c>
      <c r="K28" s="46">
        <v>404211</v>
      </c>
      <c r="L28" s="46">
        <v>402938</v>
      </c>
      <c r="M28" s="46">
        <v>402765</v>
      </c>
      <c r="N28" s="46">
        <v>422479</v>
      </c>
      <c r="O28" s="46">
        <f t="shared" si="0"/>
        <v>19714</v>
      </c>
      <c r="P28" s="47">
        <f t="shared" si="1"/>
        <v>4.8946656238749643E-2</v>
      </c>
      <c r="Q28" s="46">
        <f t="shared" si="2"/>
        <v>83422</v>
      </c>
      <c r="R28" s="47">
        <f t="shared" si="3"/>
        <v>0.24604122610652487</v>
      </c>
      <c r="S28" s="46">
        <f t="shared" si="4"/>
        <v>179370</v>
      </c>
      <c r="T28" s="47">
        <f t="shared" si="5"/>
        <v>0.7378171931109091</v>
      </c>
      <c r="U28" s="39"/>
    </row>
    <row r="29" spans="1:21" x14ac:dyDescent="0.25">
      <c r="A29" s="44"/>
      <c r="B29" s="49" t="s">
        <v>88</v>
      </c>
      <c r="C29" s="50">
        <f>SUM(C30:C36)</f>
        <v>3229367</v>
      </c>
      <c r="D29" s="50">
        <f t="shared" ref="D29:N29" si="12">SUM(D30:D36)</f>
        <v>3211799</v>
      </c>
      <c r="E29" s="50">
        <f t="shared" si="12"/>
        <v>3313390</v>
      </c>
      <c r="F29" s="50">
        <f t="shared" si="12"/>
        <v>3415593</v>
      </c>
      <c r="G29" s="50">
        <f t="shared" si="12"/>
        <v>3535175</v>
      </c>
      <c r="H29" s="50">
        <f t="shared" si="12"/>
        <v>3673460</v>
      </c>
      <c r="I29" s="50">
        <f t="shared" si="12"/>
        <v>3831115</v>
      </c>
      <c r="J29" s="50">
        <f t="shared" si="12"/>
        <v>3963181</v>
      </c>
      <c r="K29" s="50">
        <f t="shared" si="12"/>
        <v>4051321</v>
      </c>
      <c r="L29" s="50">
        <f t="shared" si="12"/>
        <v>4170447</v>
      </c>
      <c r="M29" s="50">
        <f t="shared" si="12"/>
        <v>4298007</v>
      </c>
      <c r="N29" s="50">
        <f t="shared" si="12"/>
        <v>4312047</v>
      </c>
      <c r="O29" s="50">
        <f t="shared" si="0"/>
        <v>14040</v>
      </c>
      <c r="P29" s="51">
        <f t="shared" si="1"/>
        <v>3.2666303242409795E-3</v>
      </c>
      <c r="Q29" s="50">
        <f t="shared" si="2"/>
        <v>480932</v>
      </c>
      <c r="R29" s="51">
        <f t="shared" si="3"/>
        <v>0.12553316723721422</v>
      </c>
      <c r="S29" s="50">
        <f t="shared" si="4"/>
        <v>1100248</v>
      </c>
      <c r="T29" s="51">
        <f t="shared" si="5"/>
        <v>0.34256440082333922</v>
      </c>
    </row>
    <row r="30" spans="1:21" x14ac:dyDescent="0.25">
      <c r="A30" s="44" t="s">
        <v>87</v>
      </c>
      <c r="B30" s="48" t="s">
        <v>86</v>
      </c>
      <c r="C30" s="46">
        <v>255417</v>
      </c>
      <c r="D30" s="46">
        <v>258877</v>
      </c>
      <c r="E30" s="46">
        <v>270239</v>
      </c>
      <c r="F30" s="46">
        <v>284193</v>
      </c>
      <c r="G30" s="46">
        <v>296823</v>
      </c>
      <c r="H30" s="46">
        <v>310902</v>
      </c>
      <c r="I30" s="46">
        <v>332271</v>
      </c>
      <c r="J30" s="46">
        <v>354290</v>
      </c>
      <c r="K30" s="46">
        <v>377018</v>
      </c>
      <c r="L30" s="46">
        <v>408677</v>
      </c>
      <c r="M30" s="46">
        <v>457645</v>
      </c>
      <c r="N30" s="46">
        <v>501928</v>
      </c>
      <c r="O30" s="46">
        <f t="shared" si="0"/>
        <v>44283</v>
      </c>
      <c r="P30" s="47">
        <f t="shared" si="1"/>
        <v>9.6762774639731666E-2</v>
      </c>
      <c r="Q30" s="46">
        <f t="shared" si="2"/>
        <v>169657</v>
      </c>
      <c r="R30" s="47">
        <f t="shared" si="3"/>
        <v>0.51059827670786795</v>
      </c>
      <c r="S30" s="46">
        <f t="shared" si="4"/>
        <v>243051</v>
      </c>
      <c r="T30" s="47">
        <f t="shared" si="5"/>
        <v>0.93886672048888087</v>
      </c>
    </row>
    <row r="31" spans="1:21" x14ac:dyDescent="0.25">
      <c r="A31" s="44" t="s">
        <v>89</v>
      </c>
      <c r="B31" s="48" t="s">
        <v>90</v>
      </c>
      <c r="C31" s="46">
        <f>+C51-C52</f>
        <v>228253</v>
      </c>
      <c r="D31" s="46">
        <f t="shared" ref="D31:N31" si="13">+D51-D52</f>
        <v>240186</v>
      </c>
      <c r="E31" s="46">
        <f t="shared" si="13"/>
        <v>241415</v>
      </c>
      <c r="F31" s="46">
        <f t="shared" si="13"/>
        <v>246330</v>
      </c>
      <c r="G31" s="46">
        <f t="shared" si="13"/>
        <v>250666</v>
      </c>
      <c r="H31" s="46">
        <f t="shared" si="13"/>
        <v>254895</v>
      </c>
      <c r="I31" s="46">
        <f t="shared" si="13"/>
        <v>269263</v>
      </c>
      <c r="J31" s="46">
        <f t="shared" si="13"/>
        <v>296631</v>
      </c>
      <c r="K31" s="46">
        <f t="shared" si="13"/>
        <v>280340</v>
      </c>
      <c r="L31" s="46">
        <f t="shared" si="13"/>
        <v>273699</v>
      </c>
      <c r="M31" s="46">
        <f t="shared" si="13"/>
        <v>282995</v>
      </c>
      <c r="N31" s="46">
        <f t="shared" si="13"/>
        <v>229276</v>
      </c>
      <c r="O31" s="46">
        <f t="shared" si="0"/>
        <v>-53719</v>
      </c>
      <c r="P31" s="47">
        <f t="shared" si="1"/>
        <v>-0.18982314175162104</v>
      </c>
      <c r="Q31" s="46">
        <f t="shared" si="2"/>
        <v>-39987</v>
      </c>
      <c r="R31" s="47">
        <f t="shared" si="3"/>
        <v>-0.14850536464348982</v>
      </c>
      <c r="S31" s="46">
        <f t="shared" si="4"/>
        <v>-10910</v>
      </c>
      <c r="T31" s="47">
        <f t="shared" si="5"/>
        <v>-4.5423130407267698E-2</v>
      </c>
    </row>
    <row r="32" spans="1:21" x14ac:dyDescent="0.25">
      <c r="A32" s="44" t="s">
        <v>83</v>
      </c>
      <c r="B32" s="48" t="s">
        <v>82</v>
      </c>
      <c r="C32" s="46">
        <v>975292</v>
      </c>
      <c r="D32" s="46">
        <v>904067</v>
      </c>
      <c r="E32" s="46">
        <v>881519</v>
      </c>
      <c r="F32" s="46">
        <v>856487</v>
      </c>
      <c r="G32" s="46">
        <v>851113</v>
      </c>
      <c r="H32" s="46">
        <v>852274</v>
      </c>
      <c r="I32" s="46">
        <v>809019</v>
      </c>
      <c r="J32" s="46">
        <v>800365</v>
      </c>
      <c r="K32" s="46">
        <v>778517</v>
      </c>
      <c r="L32" s="46">
        <v>750659</v>
      </c>
      <c r="M32" s="46">
        <v>715462</v>
      </c>
      <c r="N32" s="46">
        <v>689797</v>
      </c>
      <c r="O32" s="46">
        <f t="shared" si="0"/>
        <v>-25665</v>
      </c>
      <c r="P32" s="47">
        <f t="shared" si="1"/>
        <v>-3.587192611207863E-2</v>
      </c>
      <c r="Q32" s="46">
        <f t="shared" si="2"/>
        <v>-119222</v>
      </c>
      <c r="R32" s="47">
        <f t="shared" si="3"/>
        <v>-0.14736613107973978</v>
      </c>
      <c r="S32" s="46">
        <f t="shared" si="4"/>
        <v>-214270</v>
      </c>
      <c r="T32" s="47">
        <f t="shared" si="5"/>
        <v>-0.23700677051590202</v>
      </c>
    </row>
    <row r="33" spans="1:20" x14ac:dyDescent="0.25">
      <c r="A33" s="44" t="s">
        <v>81</v>
      </c>
      <c r="B33" s="48" t="s">
        <v>80</v>
      </c>
      <c r="C33" s="46">
        <v>251655</v>
      </c>
      <c r="D33" s="46">
        <v>248025</v>
      </c>
      <c r="E33" s="46">
        <v>250474</v>
      </c>
      <c r="F33" s="46">
        <v>258682</v>
      </c>
      <c r="G33" s="46">
        <v>270203</v>
      </c>
      <c r="H33" s="46">
        <v>281675</v>
      </c>
      <c r="I33" s="46">
        <v>301569</v>
      </c>
      <c r="J33" s="46">
        <v>305929</v>
      </c>
      <c r="K33" s="46">
        <v>318169</v>
      </c>
      <c r="L33" s="46">
        <v>338406</v>
      </c>
      <c r="M33" s="46">
        <v>348933</v>
      </c>
      <c r="N33" s="46">
        <v>366282</v>
      </c>
      <c r="O33" s="46">
        <f t="shared" si="0"/>
        <v>17349</v>
      </c>
      <c r="P33" s="47">
        <f t="shared" si="1"/>
        <v>4.9720146847675631E-2</v>
      </c>
      <c r="Q33" s="46">
        <f t="shared" si="2"/>
        <v>64713</v>
      </c>
      <c r="R33" s="47">
        <f t="shared" si="3"/>
        <v>0.21458770629607155</v>
      </c>
      <c r="S33" s="46">
        <f t="shared" si="4"/>
        <v>118257</v>
      </c>
      <c r="T33" s="47">
        <f t="shared" si="5"/>
        <v>0.47679467795585123</v>
      </c>
    </row>
    <row r="34" spans="1:20" x14ac:dyDescent="0.25">
      <c r="A34" s="44" t="s">
        <v>79</v>
      </c>
      <c r="B34" s="48" t="s">
        <v>78</v>
      </c>
      <c r="C34" s="46">
        <v>82127</v>
      </c>
      <c r="D34" s="46">
        <v>91003</v>
      </c>
      <c r="E34" s="46">
        <v>104941</v>
      </c>
      <c r="F34" s="46">
        <v>123434</v>
      </c>
      <c r="G34" s="46">
        <v>140973</v>
      </c>
      <c r="H34" s="46">
        <v>161303</v>
      </c>
      <c r="I34" s="46">
        <v>186125</v>
      </c>
      <c r="J34" s="46">
        <v>202909</v>
      </c>
      <c r="K34" s="46">
        <v>223232</v>
      </c>
      <c r="L34" s="46">
        <v>247116</v>
      </c>
      <c r="M34" s="46">
        <v>271286</v>
      </c>
      <c r="N34" s="46">
        <v>291138</v>
      </c>
      <c r="O34" s="46">
        <f t="shared" si="0"/>
        <v>19852</v>
      </c>
      <c r="P34" s="47">
        <f t="shared" si="1"/>
        <v>7.3177384752622698E-2</v>
      </c>
      <c r="Q34" s="46">
        <f t="shared" si="2"/>
        <v>105013</v>
      </c>
      <c r="R34" s="47">
        <f t="shared" si="3"/>
        <v>0.56420685023505712</v>
      </c>
      <c r="S34" s="46">
        <f t="shared" si="4"/>
        <v>200135</v>
      </c>
      <c r="T34" s="47">
        <f t="shared" si="5"/>
        <v>2.1992132127512281</v>
      </c>
    </row>
    <row r="35" spans="1:20" x14ac:dyDescent="0.25">
      <c r="A35" s="44" t="s">
        <v>77</v>
      </c>
      <c r="B35" s="48" t="s">
        <v>76</v>
      </c>
      <c r="C35" s="46">
        <v>1420369</v>
      </c>
      <c r="D35" s="46">
        <v>1453670</v>
      </c>
      <c r="E35" s="46">
        <v>1548611</v>
      </c>
      <c r="F35" s="46">
        <v>1630641</v>
      </c>
      <c r="G35" s="46">
        <v>1710094</v>
      </c>
      <c r="H35" s="46">
        <v>1797651</v>
      </c>
      <c r="I35" s="46">
        <v>1917805</v>
      </c>
      <c r="J35" s="46">
        <v>1987641</v>
      </c>
      <c r="K35" s="46">
        <v>2057836</v>
      </c>
      <c r="L35" s="46">
        <v>2134856</v>
      </c>
      <c r="M35" s="46">
        <v>2203212</v>
      </c>
      <c r="N35" s="46">
        <v>2214681</v>
      </c>
      <c r="O35" s="46">
        <f t="shared" si="0"/>
        <v>11469</v>
      </c>
      <c r="P35" s="47">
        <f t="shared" si="1"/>
        <v>5.2055816689451579E-3</v>
      </c>
      <c r="Q35" s="46">
        <f t="shared" si="2"/>
        <v>296876</v>
      </c>
      <c r="R35" s="47">
        <f t="shared" si="3"/>
        <v>0.15479988841409842</v>
      </c>
      <c r="S35" s="46">
        <f t="shared" si="4"/>
        <v>761011</v>
      </c>
      <c r="T35" s="47">
        <f t="shared" si="5"/>
        <v>0.5235101501716346</v>
      </c>
    </row>
    <row r="36" spans="1:20" x14ac:dyDescent="0.25">
      <c r="A36" s="44" t="s">
        <v>75</v>
      </c>
      <c r="B36" s="48" t="s">
        <v>74</v>
      </c>
      <c r="C36" s="46">
        <v>16254</v>
      </c>
      <c r="D36" s="46">
        <v>15971</v>
      </c>
      <c r="E36" s="46">
        <v>16191</v>
      </c>
      <c r="F36" s="46">
        <v>15826</v>
      </c>
      <c r="G36" s="46">
        <v>15303</v>
      </c>
      <c r="H36" s="46">
        <v>14760</v>
      </c>
      <c r="I36" s="46">
        <v>15063</v>
      </c>
      <c r="J36" s="46">
        <v>15416</v>
      </c>
      <c r="K36" s="46">
        <v>16209</v>
      </c>
      <c r="L36" s="46">
        <v>17034</v>
      </c>
      <c r="M36" s="46">
        <v>18474</v>
      </c>
      <c r="N36" s="46">
        <v>18945</v>
      </c>
      <c r="O36" s="46">
        <f t="shared" si="0"/>
        <v>471</v>
      </c>
      <c r="P36" s="47">
        <f t="shared" si="1"/>
        <v>2.5495290678791815E-2</v>
      </c>
      <c r="Q36" s="46">
        <f t="shared" si="2"/>
        <v>3882</v>
      </c>
      <c r="R36" s="47">
        <f t="shared" si="3"/>
        <v>0.25771758613821949</v>
      </c>
      <c r="S36" s="46">
        <f t="shared" si="4"/>
        <v>2974</v>
      </c>
      <c r="T36" s="47">
        <f t="shared" si="5"/>
        <v>0.18621251017469162</v>
      </c>
    </row>
    <row r="37" spans="1:20" x14ac:dyDescent="0.25">
      <c r="A37" s="44"/>
      <c r="B37" s="49" t="s">
        <v>73</v>
      </c>
      <c r="C37" s="50">
        <f>SUM(C38:C44)</f>
        <v>3119537</v>
      </c>
      <c r="D37" s="50">
        <f t="shared" ref="D37:N37" si="14">SUM(D38:D44)</f>
        <v>3143131</v>
      </c>
      <c r="E37" s="50">
        <f t="shared" si="14"/>
        <v>3203878</v>
      </c>
      <c r="F37" s="50">
        <f t="shared" si="14"/>
        <v>3247336</v>
      </c>
      <c r="G37" s="50">
        <f t="shared" si="14"/>
        <v>3280374</v>
      </c>
      <c r="H37" s="50">
        <f t="shared" si="14"/>
        <v>3304005</v>
      </c>
      <c r="I37" s="50">
        <f t="shared" si="14"/>
        <v>3366955</v>
      </c>
      <c r="J37" s="50">
        <f t="shared" si="14"/>
        <v>3396593</v>
      </c>
      <c r="K37" s="50">
        <f t="shared" si="14"/>
        <v>3398243</v>
      </c>
      <c r="L37" s="50">
        <f t="shared" si="14"/>
        <v>3484943</v>
      </c>
      <c r="M37" s="50">
        <f t="shared" si="14"/>
        <v>3597971</v>
      </c>
      <c r="N37" s="50">
        <f t="shared" si="14"/>
        <v>3628120</v>
      </c>
      <c r="O37" s="50">
        <f t="shared" si="0"/>
        <v>30149</v>
      </c>
      <c r="P37" s="51">
        <f t="shared" si="1"/>
        <v>8.3794449705125468E-3</v>
      </c>
      <c r="Q37" s="50">
        <f t="shared" si="2"/>
        <v>261165</v>
      </c>
      <c r="R37" s="51">
        <f t="shared" si="3"/>
        <v>7.7567119251668051E-2</v>
      </c>
      <c r="S37" s="50">
        <f t="shared" si="4"/>
        <v>484989</v>
      </c>
      <c r="T37" s="51">
        <f t="shared" si="5"/>
        <v>0.15430123656952255</v>
      </c>
    </row>
    <row r="38" spans="1:20" x14ac:dyDescent="0.25">
      <c r="A38" s="44" t="s">
        <v>72</v>
      </c>
      <c r="B38" s="48" t="s">
        <v>71</v>
      </c>
      <c r="C38" s="46">
        <v>1379932</v>
      </c>
      <c r="D38" s="46">
        <v>1344187</v>
      </c>
      <c r="E38" s="46">
        <v>1356591</v>
      </c>
      <c r="F38" s="46">
        <v>1382720</v>
      </c>
      <c r="G38" s="46">
        <v>1404093</v>
      </c>
      <c r="H38" s="46">
        <v>1433265</v>
      </c>
      <c r="I38" s="46">
        <v>1463625</v>
      </c>
      <c r="J38" s="46">
        <v>1467087</v>
      </c>
      <c r="K38" s="46">
        <v>1492177</v>
      </c>
      <c r="L38" s="46">
        <v>1532624</v>
      </c>
      <c r="M38" s="46">
        <v>1579601</v>
      </c>
      <c r="N38" s="46">
        <v>1563295</v>
      </c>
      <c r="O38" s="46">
        <f t="shared" si="0"/>
        <v>-16306</v>
      </c>
      <c r="P38" s="47">
        <f t="shared" si="1"/>
        <v>-1.0322860013383126E-2</v>
      </c>
      <c r="Q38" s="46">
        <f t="shared" si="2"/>
        <v>99670</v>
      </c>
      <c r="R38" s="47">
        <f t="shared" si="3"/>
        <v>6.8098044239473909E-2</v>
      </c>
      <c r="S38" s="46">
        <f t="shared" si="4"/>
        <v>219108</v>
      </c>
      <c r="T38" s="47">
        <f t="shared" si="5"/>
        <v>0.16300410582753738</v>
      </c>
    </row>
    <row r="39" spans="1:20" x14ac:dyDescent="0.25">
      <c r="A39" s="44" t="s">
        <v>70</v>
      </c>
      <c r="B39" s="48" t="s">
        <v>69</v>
      </c>
      <c r="C39" s="46">
        <v>76013</v>
      </c>
      <c r="D39" s="46">
        <v>77227</v>
      </c>
      <c r="E39" s="46">
        <v>79977</v>
      </c>
      <c r="F39" s="46">
        <v>81161</v>
      </c>
      <c r="G39" s="46">
        <v>82393</v>
      </c>
      <c r="H39" s="46">
        <v>83895</v>
      </c>
      <c r="I39" s="46">
        <v>84688</v>
      </c>
      <c r="J39" s="46">
        <v>84244</v>
      </c>
      <c r="K39" s="46">
        <v>85449</v>
      </c>
      <c r="L39" s="46">
        <v>86193</v>
      </c>
      <c r="M39" s="46">
        <v>90039</v>
      </c>
      <c r="N39" s="46">
        <v>89727</v>
      </c>
      <c r="O39" s="46">
        <f t="shared" si="0"/>
        <v>-312</v>
      </c>
      <c r="P39" s="47">
        <f t="shared" si="1"/>
        <v>-3.4651650951254458E-3</v>
      </c>
      <c r="Q39" s="46">
        <f t="shared" si="2"/>
        <v>5039</v>
      </c>
      <c r="R39" s="47">
        <f t="shared" si="3"/>
        <v>5.9500755715095409E-2</v>
      </c>
      <c r="S39" s="46">
        <f t="shared" si="4"/>
        <v>12500</v>
      </c>
      <c r="T39" s="47">
        <f t="shared" si="5"/>
        <v>0.16186048920714258</v>
      </c>
    </row>
    <row r="40" spans="1:20" x14ac:dyDescent="0.25">
      <c r="A40" s="44" t="s">
        <v>68</v>
      </c>
      <c r="B40" s="48" t="s">
        <v>67</v>
      </c>
      <c r="C40" s="46">
        <v>145973</v>
      </c>
      <c r="D40" s="46">
        <v>158539</v>
      </c>
      <c r="E40" s="46">
        <v>176420</v>
      </c>
      <c r="F40" s="46">
        <v>191478</v>
      </c>
      <c r="G40" s="46">
        <v>208232</v>
      </c>
      <c r="H40" s="46">
        <v>208939</v>
      </c>
      <c r="I40" s="46">
        <v>201767</v>
      </c>
      <c r="J40" s="46">
        <v>194481</v>
      </c>
      <c r="K40" s="46">
        <v>192792</v>
      </c>
      <c r="L40" s="46">
        <v>194368</v>
      </c>
      <c r="M40" s="46">
        <v>196745</v>
      </c>
      <c r="N40" s="46">
        <v>192986</v>
      </c>
      <c r="O40" s="46">
        <f t="shared" si="0"/>
        <v>-3759</v>
      </c>
      <c r="P40" s="47">
        <f t="shared" si="1"/>
        <v>-1.910594932526875E-2</v>
      </c>
      <c r="Q40" s="46">
        <f t="shared" si="2"/>
        <v>-8781</v>
      </c>
      <c r="R40" s="47">
        <f t="shared" si="3"/>
        <v>-4.3520496414180716E-2</v>
      </c>
      <c r="S40" s="46">
        <f t="shared" si="4"/>
        <v>34447</v>
      </c>
      <c r="T40" s="47">
        <f t="shared" si="5"/>
        <v>0.21727776761553941</v>
      </c>
    </row>
    <row r="41" spans="1:20" x14ac:dyDescent="0.25">
      <c r="A41" s="44" t="s">
        <v>17</v>
      </c>
      <c r="B41" s="48" t="s">
        <v>28</v>
      </c>
      <c r="C41" s="46">
        <v>632392</v>
      </c>
      <c r="D41" s="46">
        <v>642064</v>
      </c>
      <c r="E41" s="46">
        <v>651412</v>
      </c>
      <c r="F41" s="46">
        <v>654755</v>
      </c>
      <c r="G41" s="46">
        <v>652734</v>
      </c>
      <c r="H41" s="46">
        <v>656617</v>
      </c>
      <c r="I41" s="46">
        <v>679881</v>
      </c>
      <c r="J41" s="46">
        <v>701913</v>
      </c>
      <c r="K41" s="46">
        <v>676498</v>
      </c>
      <c r="L41" s="46">
        <v>709926</v>
      </c>
      <c r="M41" s="46">
        <v>748991</v>
      </c>
      <c r="N41" s="46">
        <v>782818</v>
      </c>
      <c r="O41" s="46">
        <f t="shared" si="0"/>
        <v>33827</v>
      </c>
      <c r="P41" s="47">
        <f t="shared" si="1"/>
        <v>4.5163426529824788E-2</v>
      </c>
      <c r="Q41" s="46">
        <f t="shared" si="2"/>
        <v>102937</v>
      </c>
      <c r="R41" s="47">
        <f t="shared" si="3"/>
        <v>0.15140443695293734</v>
      </c>
      <c r="S41" s="46">
        <f t="shared" si="4"/>
        <v>140754</v>
      </c>
      <c r="T41" s="47">
        <f t="shared" si="5"/>
        <v>0.21922113683371128</v>
      </c>
    </row>
    <row r="42" spans="1:20" x14ac:dyDescent="0.25">
      <c r="A42" s="44" t="s">
        <v>18</v>
      </c>
      <c r="B42" s="48" t="s">
        <v>29</v>
      </c>
      <c r="C42" s="46">
        <v>218634</v>
      </c>
      <c r="D42" s="46">
        <v>228688</v>
      </c>
      <c r="E42" s="46">
        <v>232680</v>
      </c>
      <c r="F42" s="46">
        <v>236892</v>
      </c>
      <c r="G42" s="46">
        <v>244680</v>
      </c>
      <c r="H42" s="46">
        <v>250941</v>
      </c>
      <c r="I42" s="46">
        <v>260714</v>
      </c>
      <c r="J42" s="46">
        <v>266420</v>
      </c>
      <c r="K42" s="46">
        <v>270762</v>
      </c>
      <c r="L42" s="46">
        <v>276839</v>
      </c>
      <c r="M42" s="46">
        <v>283644</v>
      </c>
      <c r="N42" s="46">
        <v>282255</v>
      </c>
      <c r="O42" s="46">
        <f t="shared" si="0"/>
        <v>-1389</v>
      </c>
      <c r="P42" s="47">
        <f t="shared" si="1"/>
        <v>-4.896983542750772E-3</v>
      </c>
      <c r="Q42" s="46">
        <f t="shared" si="2"/>
        <v>21541</v>
      </c>
      <c r="R42" s="47">
        <f t="shared" si="3"/>
        <v>8.26231042444978E-2</v>
      </c>
      <c r="S42" s="46">
        <f t="shared" si="4"/>
        <v>53567</v>
      </c>
      <c r="T42" s="47">
        <f t="shared" si="5"/>
        <v>0.2342361645560764</v>
      </c>
    </row>
    <row r="43" spans="1:20" x14ac:dyDescent="0.25">
      <c r="A43" s="44" t="s">
        <v>66</v>
      </c>
      <c r="B43" s="48" t="s">
        <v>65</v>
      </c>
      <c r="C43" s="46">
        <v>97868</v>
      </c>
      <c r="D43" s="46">
        <v>96961</v>
      </c>
      <c r="E43" s="46">
        <v>98816</v>
      </c>
      <c r="F43" s="46">
        <v>99042</v>
      </c>
      <c r="G43" s="46">
        <v>100339</v>
      </c>
      <c r="H43" s="46">
        <v>102408</v>
      </c>
      <c r="I43" s="46">
        <v>102430</v>
      </c>
      <c r="J43" s="46">
        <v>103152</v>
      </c>
      <c r="K43" s="46">
        <v>103440</v>
      </c>
      <c r="L43" s="46">
        <v>103586</v>
      </c>
      <c r="M43" s="46">
        <v>105937</v>
      </c>
      <c r="N43" s="46">
        <v>102344</v>
      </c>
      <c r="O43" s="46">
        <f t="shared" si="0"/>
        <v>-3593</v>
      </c>
      <c r="P43" s="47">
        <f t="shared" si="1"/>
        <v>-3.3916384266120432E-2</v>
      </c>
      <c r="Q43" s="46">
        <f t="shared" si="2"/>
        <v>-86</v>
      </c>
      <c r="R43" s="47">
        <f t="shared" si="3"/>
        <v>-8.3959777408962213E-4</v>
      </c>
      <c r="S43" s="46">
        <f t="shared" si="4"/>
        <v>5383</v>
      </c>
      <c r="T43" s="47">
        <f t="shared" si="5"/>
        <v>5.5517166695888034E-2</v>
      </c>
    </row>
    <row r="44" spans="1:20" x14ac:dyDescent="0.25">
      <c r="A44" s="44" t="s">
        <v>64</v>
      </c>
      <c r="B44" s="48" t="s">
        <v>63</v>
      </c>
      <c r="C44" s="46">
        <v>568725</v>
      </c>
      <c r="D44" s="46">
        <v>595465</v>
      </c>
      <c r="E44" s="46">
        <v>607982</v>
      </c>
      <c r="F44" s="46">
        <v>601288</v>
      </c>
      <c r="G44" s="46">
        <v>587903</v>
      </c>
      <c r="H44" s="46">
        <v>567940</v>
      </c>
      <c r="I44" s="46">
        <v>573850</v>
      </c>
      <c r="J44" s="46">
        <v>579296</v>
      </c>
      <c r="K44" s="46">
        <v>577125</v>
      </c>
      <c r="L44" s="46">
        <v>581407</v>
      </c>
      <c r="M44" s="46">
        <v>593014</v>
      </c>
      <c r="N44" s="46">
        <v>614695</v>
      </c>
      <c r="O44" s="46">
        <f t="shared" si="0"/>
        <v>21681</v>
      </c>
      <c r="P44" s="47">
        <f t="shared" si="1"/>
        <v>3.6560688280546497E-2</v>
      </c>
      <c r="Q44" s="46">
        <f t="shared" si="2"/>
        <v>40845</v>
      </c>
      <c r="R44" s="47">
        <f t="shared" si="3"/>
        <v>7.1177136882460579E-2</v>
      </c>
      <c r="S44" s="46">
        <f t="shared" si="4"/>
        <v>19230</v>
      </c>
      <c r="T44" s="47">
        <f t="shared" si="5"/>
        <v>3.2294089493085237E-2</v>
      </c>
    </row>
    <row r="45" spans="1:20" x14ac:dyDescent="0.25">
      <c r="A45" s="44"/>
      <c r="B45" s="57" t="s">
        <v>93</v>
      </c>
      <c r="C45" s="58">
        <f>+C5/C3</f>
        <v>8.5566003043578018E-2</v>
      </c>
      <c r="D45" s="58">
        <f>+D5/D3</f>
        <v>8.5283682558381396E-2</v>
      </c>
      <c r="E45" s="58">
        <f t="shared" ref="E45:N45" si="15">+E5/E3</f>
        <v>8.5969012162365216E-2</v>
      </c>
      <c r="F45" s="58">
        <f t="shared" si="15"/>
        <v>8.5923798147280864E-2</v>
      </c>
      <c r="G45" s="58">
        <f t="shared" si="15"/>
        <v>8.5613525944477339E-2</v>
      </c>
      <c r="H45" s="58">
        <f t="shared" si="15"/>
        <v>8.5265787832308856E-2</v>
      </c>
      <c r="I45" s="58">
        <f t="shared" si="15"/>
        <v>8.5349236444528506E-2</v>
      </c>
      <c r="J45" s="58">
        <f t="shared" si="15"/>
        <v>8.5084030340833144E-2</v>
      </c>
      <c r="K45" s="58">
        <f t="shared" si="15"/>
        <v>8.4654436778071274E-2</v>
      </c>
      <c r="L45" s="58">
        <f t="shared" si="15"/>
        <v>8.5534749688969042E-2</v>
      </c>
      <c r="M45" s="58">
        <f t="shared" si="15"/>
        <v>8.6561372245054211E-2</v>
      </c>
      <c r="N45" s="58">
        <f t="shared" si="15"/>
        <v>9.1927385751608179E-2</v>
      </c>
      <c r="O45" s="46"/>
      <c r="P45" s="47"/>
      <c r="Q45" s="46"/>
      <c r="R45" s="47"/>
      <c r="S45" s="46"/>
      <c r="T45" s="47"/>
    </row>
    <row r="46" spans="1:20" x14ac:dyDescent="0.25">
      <c r="A46" s="44"/>
      <c r="B46" s="57" t="s">
        <v>94</v>
      </c>
      <c r="C46" s="58">
        <f>+C6/C5</f>
        <v>0.30018486142753587</v>
      </c>
      <c r="D46" s="58">
        <f>+D6/D5</f>
        <v>0.29459321063997995</v>
      </c>
      <c r="E46" s="58">
        <f t="shared" ref="E46:N46" si="16">+E6/E5</f>
        <v>0.29126146571288042</v>
      </c>
      <c r="F46" s="58">
        <f t="shared" si="16"/>
        <v>0.28721935500576051</v>
      </c>
      <c r="G46" s="58">
        <f t="shared" si="16"/>
        <v>0.28150348184011348</v>
      </c>
      <c r="H46" s="58">
        <f t="shared" si="16"/>
        <v>0.27631172410927551</v>
      </c>
      <c r="I46" s="58">
        <f t="shared" si="16"/>
        <v>0.27215230594909418</v>
      </c>
      <c r="J46" s="58">
        <f t="shared" si="16"/>
        <v>0.267864547041611</v>
      </c>
      <c r="K46" s="58">
        <f t="shared" si="16"/>
        <v>0.26674921736274337</v>
      </c>
      <c r="L46" s="58">
        <f t="shared" si="16"/>
        <v>0.26565972307504482</v>
      </c>
      <c r="M46" s="58">
        <f t="shared" si="16"/>
        <v>0.26480377030587715</v>
      </c>
      <c r="N46" s="58">
        <f t="shared" si="16"/>
        <v>0.25877074447869602</v>
      </c>
      <c r="O46" s="46"/>
      <c r="P46" s="47"/>
      <c r="Q46" s="46"/>
      <c r="R46" s="47"/>
      <c r="S46" s="46"/>
      <c r="T46" s="47"/>
    </row>
    <row r="47" spans="1:20" x14ac:dyDescent="0.25">
      <c r="A47" s="44"/>
      <c r="B47" s="57" t="s">
        <v>95</v>
      </c>
      <c r="C47" s="58">
        <f>+C20/C5</f>
        <v>0.69981513857246413</v>
      </c>
      <c r="D47" s="58">
        <f>+D20/D5</f>
        <v>0.7054067893600201</v>
      </c>
      <c r="E47" s="58">
        <f t="shared" ref="E47:N47" si="17">+E20/E5</f>
        <v>0.70873853428711953</v>
      </c>
      <c r="F47" s="58">
        <f t="shared" si="17"/>
        <v>0.71278064499423954</v>
      </c>
      <c r="G47" s="58">
        <f t="shared" si="17"/>
        <v>0.71849651815988647</v>
      </c>
      <c r="H47" s="58">
        <f t="shared" si="17"/>
        <v>0.72368827589072449</v>
      </c>
      <c r="I47" s="58">
        <f t="shared" si="17"/>
        <v>0.72784769405090588</v>
      </c>
      <c r="J47" s="58">
        <f t="shared" si="17"/>
        <v>0.732135452958389</v>
      </c>
      <c r="K47" s="58">
        <f t="shared" si="17"/>
        <v>0.73325078263725663</v>
      </c>
      <c r="L47" s="58">
        <f t="shared" si="17"/>
        <v>0.73434027692495518</v>
      </c>
      <c r="M47" s="58">
        <f t="shared" si="17"/>
        <v>0.7351962296941229</v>
      </c>
      <c r="N47" s="58">
        <f t="shared" si="17"/>
        <v>0.74122925552130403</v>
      </c>
      <c r="O47" s="46"/>
      <c r="P47" s="47"/>
      <c r="Q47" s="46"/>
      <c r="R47" s="47"/>
      <c r="S47" s="46"/>
      <c r="T47" s="47"/>
    </row>
    <row r="48" spans="1:20" x14ac:dyDescent="0.25">
      <c r="A48" s="44"/>
      <c r="B48" s="57" t="s">
        <v>96</v>
      </c>
      <c r="C48" s="58">
        <f>+C6/C4</f>
        <v>0.27866924647817937</v>
      </c>
      <c r="D48" s="58">
        <f>+D6/D4</f>
        <v>0.27846866858945463</v>
      </c>
      <c r="E48" s="58">
        <f t="shared" ref="E48:N48" si="18">+E6/E4</f>
        <v>0.27581700893004962</v>
      </c>
      <c r="F48" s="58">
        <f t="shared" si="18"/>
        <v>0.27195565746459094</v>
      </c>
      <c r="G48" s="58">
        <f t="shared" si="18"/>
        <v>0.26815948739930545</v>
      </c>
      <c r="H48" s="58">
        <f t="shared" si="18"/>
        <v>0.26377462134839913</v>
      </c>
      <c r="I48" s="58">
        <f t="shared" si="18"/>
        <v>0.26257766337134986</v>
      </c>
      <c r="J48" s="58">
        <f t="shared" si="18"/>
        <v>0.26189615681629347</v>
      </c>
      <c r="K48" s="58">
        <f t="shared" si="18"/>
        <v>0.26079953899274122</v>
      </c>
      <c r="L48" s="58">
        <f t="shared" si="18"/>
        <v>0.26149087912343194</v>
      </c>
      <c r="M48" s="58">
        <f t="shared" si="18"/>
        <v>0.26463528957990051</v>
      </c>
      <c r="N48" s="58">
        <f t="shared" si="18"/>
        <v>0.27266718111340504</v>
      </c>
      <c r="O48" s="46"/>
      <c r="P48" s="47"/>
      <c r="Q48" s="46"/>
      <c r="R48" s="47"/>
      <c r="S48" s="46"/>
      <c r="T48" s="47"/>
    </row>
    <row r="49" spans="1:14" x14ac:dyDescent="0.25">
      <c r="A49" s="44"/>
      <c r="B49" s="48"/>
    </row>
    <row r="51" spans="1:14" x14ac:dyDescent="0.25">
      <c r="A51" s="44">
        <v>512</v>
      </c>
      <c r="B51" s="48" t="s">
        <v>98</v>
      </c>
      <c r="C51" s="46">
        <v>360327</v>
      </c>
      <c r="D51" s="46">
        <v>369007</v>
      </c>
      <c r="E51" s="46">
        <v>364979</v>
      </c>
      <c r="F51" s="46">
        <v>371827</v>
      </c>
      <c r="G51" s="46">
        <v>380104</v>
      </c>
      <c r="H51" s="46">
        <v>384345</v>
      </c>
      <c r="I51" s="46">
        <v>404737</v>
      </c>
      <c r="J51" s="46">
        <v>438499</v>
      </c>
      <c r="K51" s="46">
        <v>424576</v>
      </c>
      <c r="L51" s="46">
        <v>422384</v>
      </c>
      <c r="M51" s="46">
        <v>433863</v>
      </c>
      <c r="N51" s="46">
        <v>294352</v>
      </c>
    </row>
    <row r="52" spans="1:14" x14ac:dyDescent="0.25">
      <c r="A52" s="59" t="s">
        <v>99</v>
      </c>
      <c r="B52" s="48" t="s">
        <v>100</v>
      </c>
      <c r="C52" s="46">
        <v>132074</v>
      </c>
      <c r="D52" s="46">
        <v>128821</v>
      </c>
      <c r="E52" s="46">
        <v>123564</v>
      </c>
      <c r="F52" s="46">
        <v>125497</v>
      </c>
      <c r="G52" s="46">
        <v>129438</v>
      </c>
      <c r="H52" s="46">
        <v>129450</v>
      </c>
      <c r="I52" s="46">
        <v>135474</v>
      </c>
      <c r="J52" s="46">
        <v>141868</v>
      </c>
      <c r="K52" s="46">
        <v>144236</v>
      </c>
      <c r="L52" s="46">
        <v>148685</v>
      </c>
      <c r="M52" s="46">
        <v>150868</v>
      </c>
      <c r="N52" s="46">
        <v>65076</v>
      </c>
    </row>
  </sheetData>
  <mergeCells count="3">
    <mergeCell ref="O2:P2"/>
    <mergeCell ref="Q2:R2"/>
    <mergeCell ref="S2:T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A938-4394-4CD9-93A1-E1AB7FB0C7AF}">
  <dimension ref="A1:G44"/>
  <sheetViews>
    <sheetView workbookViewId="0">
      <selection activeCell="A2" sqref="A2"/>
    </sheetView>
  </sheetViews>
  <sheetFormatPr defaultRowHeight="15" x14ac:dyDescent="0.25"/>
  <cols>
    <col min="1" max="1" width="9.140625" style="86"/>
    <col min="2" max="2" width="48.85546875" style="37" customWidth="1"/>
    <col min="3" max="4" width="16.140625" style="86" customWidth="1"/>
    <col min="5" max="7" width="12.85546875" style="86" customWidth="1"/>
    <col min="8" max="16384" width="9.140625" style="38"/>
  </cols>
  <sheetData>
    <row r="1" spans="1:7" ht="15.75" x14ac:dyDescent="0.25">
      <c r="A1" s="36" t="s">
        <v>101</v>
      </c>
      <c r="C1" s="86" t="s">
        <v>102</v>
      </c>
      <c r="D1" s="86" t="s">
        <v>45</v>
      </c>
      <c r="E1" s="86" t="s">
        <v>102</v>
      </c>
      <c r="F1" s="86" t="s">
        <v>45</v>
      </c>
      <c r="G1" s="86" t="s">
        <v>103</v>
      </c>
    </row>
    <row r="2" spans="1:7" x14ac:dyDescent="0.25">
      <c r="A2" s="44" t="s">
        <v>0</v>
      </c>
      <c r="B2" s="92" t="s">
        <v>1</v>
      </c>
      <c r="C2" s="60">
        <v>1030371.5</v>
      </c>
      <c r="D2" s="46">
        <v>139106969</v>
      </c>
    </row>
    <row r="3" spans="1:7" x14ac:dyDescent="0.25">
      <c r="A3" s="44" t="s">
        <v>2</v>
      </c>
      <c r="B3" s="61" t="s">
        <v>3</v>
      </c>
      <c r="C3" s="60">
        <v>61904</v>
      </c>
      <c r="D3" s="46">
        <v>12136015</v>
      </c>
      <c r="E3" s="87">
        <f>+C3/C$2</f>
        <v>6.0079301494655082E-2</v>
      </c>
      <c r="F3" s="87">
        <f>+D3/D$2</f>
        <v>8.7242322129813643E-2</v>
      </c>
      <c r="G3" s="88">
        <f>+E3/F3</f>
        <v>0.68864858279745356</v>
      </c>
    </row>
    <row r="4" spans="1:7" x14ac:dyDescent="0.25">
      <c r="A4" s="44"/>
      <c r="B4" s="49" t="s">
        <v>38</v>
      </c>
      <c r="C4" s="62">
        <v>176405.75</v>
      </c>
      <c r="D4" s="50">
        <v>12787740</v>
      </c>
      <c r="E4" s="51">
        <f t="shared" ref="E4:F44" si="0">+C4/C$2</f>
        <v>0.17120596794457144</v>
      </c>
      <c r="F4" s="51">
        <f t="shared" si="0"/>
        <v>9.1927385751608179E-2</v>
      </c>
      <c r="G4" s="91">
        <f t="shared" ref="G4:G44" si="1">+E4/F4</f>
        <v>1.8624044026137918</v>
      </c>
    </row>
    <row r="5" spans="1:7" x14ac:dyDescent="0.25">
      <c r="A5" s="37"/>
      <c r="B5" s="49" t="s">
        <v>39</v>
      </c>
      <c r="C5" s="63">
        <v>39270</v>
      </c>
      <c r="D5" s="50">
        <v>3309093</v>
      </c>
      <c r="E5" s="51">
        <f t="shared" si="0"/>
        <v>3.8112467202363422E-2</v>
      </c>
      <c r="F5" s="51">
        <f t="shared" si="0"/>
        <v>2.3788118048923917E-2</v>
      </c>
      <c r="G5" s="91">
        <f t="shared" si="1"/>
        <v>1.6021640351699651</v>
      </c>
    </row>
    <row r="6" spans="1:7" x14ac:dyDescent="0.25">
      <c r="A6" s="44" t="s">
        <v>4</v>
      </c>
      <c r="B6" s="48" t="s">
        <v>5</v>
      </c>
      <c r="C6" s="60">
        <v>3091.5</v>
      </c>
      <c r="D6" s="46">
        <v>844303</v>
      </c>
      <c r="E6" s="87">
        <f t="shared" si="0"/>
        <v>3.0003741369011082E-3</v>
      </c>
      <c r="F6" s="87">
        <f t="shared" si="0"/>
        <v>6.0694514880846838E-3</v>
      </c>
      <c r="G6" s="88">
        <f t="shared" si="1"/>
        <v>0.49434024520853798</v>
      </c>
    </row>
    <row r="7" spans="1:7" x14ac:dyDescent="0.25">
      <c r="A7" s="44" t="s">
        <v>6</v>
      </c>
      <c r="B7" s="52" t="s">
        <v>19</v>
      </c>
      <c r="C7" s="60">
        <v>2085.5</v>
      </c>
      <c r="D7" s="46">
        <v>314464</v>
      </c>
      <c r="E7" s="87">
        <f t="shared" si="0"/>
        <v>2.0240272561886661E-3</v>
      </c>
      <c r="F7" s="87">
        <f t="shared" si="0"/>
        <v>2.2605912720303754E-3</v>
      </c>
      <c r="G7" s="88">
        <f t="shared" si="1"/>
        <v>0.89535303494769458</v>
      </c>
    </row>
    <row r="8" spans="1:7" x14ac:dyDescent="0.25">
      <c r="A8" s="90" t="s">
        <v>41</v>
      </c>
      <c r="B8" s="52" t="s">
        <v>42</v>
      </c>
      <c r="C8" s="64">
        <v>1006</v>
      </c>
      <c r="D8" s="46">
        <v>529839</v>
      </c>
      <c r="E8" s="87">
        <f t="shared" si="0"/>
        <v>9.7634688071244211E-4</v>
      </c>
      <c r="F8" s="87">
        <f t="shared" si="0"/>
        <v>3.8088602160543084E-3</v>
      </c>
      <c r="G8" s="88">
        <f t="shared" si="1"/>
        <v>0.2563357081462716</v>
      </c>
    </row>
    <row r="9" spans="1:7" x14ac:dyDescent="0.25">
      <c r="A9" s="44" t="s">
        <v>7</v>
      </c>
      <c r="B9" s="48" t="s">
        <v>8</v>
      </c>
      <c r="C9" s="60">
        <v>2892.75</v>
      </c>
      <c r="D9" s="46">
        <v>114537</v>
      </c>
      <c r="E9" s="87">
        <f t="shared" si="0"/>
        <v>2.8074825439174124E-3</v>
      </c>
      <c r="F9" s="87">
        <f t="shared" si="0"/>
        <v>8.2337355794158667E-4</v>
      </c>
      <c r="G9" s="88">
        <f t="shared" si="1"/>
        <v>3.4097312414744634</v>
      </c>
    </row>
    <row r="10" spans="1:7" x14ac:dyDescent="0.25">
      <c r="A10" s="56" t="s">
        <v>92</v>
      </c>
      <c r="B10" s="56" t="s">
        <v>91</v>
      </c>
      <c r="C10" s="64">
        <v>487.5</v>
      </c>
      <c r="D10" s="46">
        <v>23475</v>
      </c>
      <c r="E10" s="87">
        <f t="shared" si="0"/>
        <v>4.731303224128385E-4</v>
      </c>
      <c r="F10" s="87">
        <f t="shared" si="0"/>
        <v>1.6875502477521452E-4</v>
      </c>
      <c r="G10" s="88">
        <f t="shared" si="1"/>
        <v>2.8036517611434606</v>
      </c>
    </row>
    <row r="11" spans="1:7" x14ac:dyDescent="0.25">
      <c r="A11" s="44" t="s">
        <v>9</v>
      </c>
      <c r="B11" s="48" t="s">
        <v>20</v>
      </c>
      <c r="C11" s="60">
        <v>338</v>
      </c>
      <c r="D11" s="46">
        <v>86484</v>
      </c>
      <c r="E11" s="87">
        <f t="shared" si="0"/>
        <v>3.2803702353956802E-4</v>
      </c>
      <c r="F11" s="87">
        <f t="shared" si="0"/>
        <v>6.2170860756803636E-4</v>
      </c>
      <c r="G11" s="88">
        <f t="shared" si="1"/>
        <v>0.52763789908388792</v>
      </c>
    </row>
    <row r="12" spans="1:7" x14ac:dyDescent="0.25">
      <c r="A12" s="44" t="s">
        <v>10</v>
      </c>
      <c r="B12" s="48" t="s">
        <v>21</v>
      </c>
      <c r="C12" s="60">
        <v>28080.5</v>
      </c>
      <c r="D12" s="46">
        <v>1058474</v>
      </c>
      <c r="E12" s="87">
        <f t="shared" si="0"/>
        <v>2.7252791832848639E-2</v>
      </c>
      <c r="F12" s="87">
        <f t="shared" si="0"/>
        <v>7.6090652223182289E-3</v>
      </c>
      <c r="G12" s="88">
        <f t="shared" si="1"/>
        <v>3.5816215312379227</v>
      </c>
    </row>
    <row r="13" spans="1:7" x14ac:dyDescent="0.25">
      <c r="A13" s="44" t="s">
        <v>11</v>
      </c>
      <c r="B13" s="52" t="s">
        <v>22</v>
      </c>
      <c r="C13" s="60">
        <v>9109</v>
      </c>
      <c r="D13" s="46">
        <v>159393</v>
      </c>
      <c r="E13" s="87">
        <f t="shared" si="0"/>
        <v>8.8405007320175293E-3</v>
      </c>
      <c r="F13" s="87">
        <f t="shared" si="0"/>
        <v>1.1458304436206932E-3</v>
      </c>
      <c r="G13" s="88">
        <f t="shared" si="1"/>
        <v>7.7153655510169186</v>
      </c>
    </row>
    <row r="14" spans="1:7" x14ac:dyDescent="0.25">
      <c r="A14" s="44" t="s">
        <v>12</v>
      </c>
      <c r="B14" s="52" t="s">
        <v>23</v>
      </c>
      <c r="C14" s="60">
        <v>13884.5</v>
      </c>
      <c r="D14" s="46">
        <v>366630</v>
      </c>
      <c r="E14" s="87">
        <f t="shared" si="0"/>
        <v>1.3475236844186781E-2</v>
      </c>
      <c r="F14" s="87">
        <f t="shared" si="0"/>
        <v>2.6355976457225518E-3</v>
      </c>
      <c r="G14" s="88">
        <f t="shared" si="1"/>
        <v>5.1127822435478505</v>
      </c>
    </row>
    <row r="15" spans="1:7" x14ac:dyDescent="0.25">
      <c r="A15" s="44" t="s">
        <v>13</v>
      </c>
      <c r="B15" s="52" t="s">
        <v>24</v>
      </c>
      <c r="C15" s="60">
        <v>2906.25</v>
      </c>
      <c r="D15" s="46">
        <v>416838</v>
      </c>
      <c r="E15" s="87">
        <f t="shared" si="0"/>
        <v>2.8205846143842294E-3</v>
      </c>
      <c r="F15" s="87">
        <f t="shared" si="0"/>
        <v>2.9965285204366721E-3</v>
      </c>
      <c r="G15" s="88">
        <f t="shared" si="1"/>
        <v>0.94128408761922844</v>
      </c>
    </row>
    <row r="16" spans="1:7" x14ac:dyDescent="0.25">
      <c r="A16" s="90" t="s">
        <v>43</v>
      </c>
      <c r="B16" s="52" t="s">
        <v>44</v>
      </c>
      <c r="C16" s="64">
        <v>2180.75</v>
      </c>
      <c r="D16" s="89">
        <f>+D12-D13-D14-D15</f>
        <v>115613</v>
      </c>
      <c r="E16" s="87">
        <f t="shared" si="0"/>
        <v>2.1164696422600973E-3</v>
      </c>
      <c r="F16" s="87">
        <f t="shared" si="0"/>
        <v>8.3110861253831217E-4</v>
      </c>
      <c r="G16" s="88">
        <f t="shared" si="1"/>
        <v>2.5465620381385867</v>
      </c>
    </row>
    <row r="17" spans="1:7" x14ac:dyDescent="0.25">
      <c r="A17" s="44" t="s">
        <v>14</v>
      </c>
      <c r="B17" s="48" t="s">
        <v>25</v>
      </c>
      <c r="C17" s="60">
        <v>2498</v>
      </c>
      <c r="D17" s="46">
        <v>380722</v>
      </c>
      <c r="E17" s="87">
        <f t="shared" si="0"/>
        <v>2.4243682982302986E-3</v>
      </c>
      <c r="F17" s="87">
        <f t="shared" si="0"/>
        <v>2.736900981574834E-3</v>
      </c>
      <c r="G17" s="88">
        <f t="shared" si="1"/>
        <v>0.88580782226008714</v>
      </c>
    </row>
    <row r="18" spans="1:7" x14ac:dyDescent="0.25">
      <c r="A18" s="44" t="s">
        <v>15</v>
      </c>
      <c r="B18" s="48" t="s">
        <v>26</v>
      </c>
      <c r="C18" s="60">
        <v>900.75</v>
      </c>
      <c r="D18" s="46">
        <v>510581</v>
      </c>
      <c r="E18" s="87">
        <f t="shared" si="0"/>
        <v>8.7419925725818306E-4</v>
      </c>
      <c r="F18" s="87">
        <f t="shared" si="0"/>
        <v>3.6704199916828034E-3</v>
      </c>
      <c r="G18" s="88">
        <f t="shared" si="1"/>
        <v>0.23817417604500971</v>
      </c>
    </row>
    <row r="19" spans="1:7" x14ac:dyDescent="0.25">
      <c r="A19" s="44" t="s">
        <v>16</v>
      </c>
      <c r="B19" s="48" t="s">
        <v>27</v>
      </c>
      <c r="C19" s="60">
        <v>1468.5</v>
      </c>
      <c r="D19" s="46">
        <v>313992</v>
      </c>
      <c r="E19" s="87">
        <f t="shared" si="0"/>
        <v>1.425214109668212E-3</v>
      </c>
      <c r="F19" s="87">
        <f t="shared" si="0"/>
        <v>2.257198199753745E-3</v>
      </c>
      <c r="G19" s="88">
        <f t="shared" si="1"/>
        <v>0.63140849120989884</v>
      </c>
    </row>
    <row r="20" spans="1:7" x14ac:dyDescent="0.25">
      <c r="A20" s="44"/>
      <c r="B20" s="49" t="s">
        <v>40</v>
      </c>
      <c r="C20" s="62">
        <v>137135.75</v>
      </c>
      <c r="D20" s="50">
        <v>9478647</v>
      </c>
      <c r="E20" s="51">
        <f t="shared" si="0"/>
        <v>0.13309350074220802</v>
      </c>
      <c r="F20" s="51">
        <f t="shared" si="0"/>
        <v>6.8139267702684261E-2</v>
      </c>
      <c r="G20" s="91">
        <f t="shared" si="1"/>
        <v>1.953256987188974</v>
      </c>
    </row>
    <row r="21" spans="1:7" x14ac:dyDescent="0.25">
      <c r="A21" s="44"/>
      <c r="B21" s="49" t="s">
        <v>49</v>
      </c>
      <c r="C21" s="62">
        <v>6164.75</v>
      </c>
      <c r="D21" s="50">
        <v>597232</v>
      </c>
      <c r="E21" s="51">
        <f t="shared" si="0"/>
        <v>5.9830362155785556E-3</v>
      </c>
      <c r="F21" s="51">
        <f t="shared" si="0"/>
        <v>4.2933291142300718E-3</v>
      </c>
      <c r="G21" s="91">
        <f t="shared" si="1"/>
        <v>1.3935657053981758</v>
      </c>
    </row>
    <row r="22" spans="1:7" x14ac:dyDescent="0.25">
      <c r="A22" s="44" t="s">
        <v>50</v>
      </c>
      <c r="B22" s="48" t="s">
        <v>51</v>
      </c>
      <c r="C22" s="64">
        <v>1010.5</v>
      </c>
      <c r="D22" s="46">
        <v>126213</v>
      </c>
      <c r="E22" s="87">
        <f t="shared" si="0"/>
        <v>9.8071423753471449E-4</v>
      </c>
      <c r="F22" s="87">
        <f t="shared" si="0"/>
        <v>9.0730896451348894E-4</v>
      </c>
      <c r="G22" s="88">
        <f t="shared" si="1"/>
        <v>1.0809043841648653</v>
      </c>
    </row>
    <row r="23" spans="1:7" x14ac:dyDescent="0.25">
      <c r="A23" s="44" t="s">
        <v>52</v>
      </c>
      <c r="B23" s="48" t="s">
        <v>53</v>
      </c>
      <c r="C23" s="64">
        <v>5154.25</v>
      </c>
      <c r="D23" s="46">
        <v>471019</v>
      </c>
      <c r="E23" s="87">
        <f t="shared" si="0"/>
        <v>5.0023219780438418E-3</v>
      </c>
      <c r="F23" s="87">
        <f t="shared" si="0"/>
        <v>3.3860201497165824E-3</v>
      </c>
      <c r="G23" s="88">
        <f t="shared" si="1"/>
        <v>1.4773456024656402</v>
      </c>
    </row>
    <row r="24" spans="1:7" x14ac:dyDescent="0.25">
      <c r="A24" s="44"/>
      <c r="B24" s="49" t="s">
        <v>54</v>
      </c>
      <c r="C24" s="62">
        <v>27502.5</v>
      </c>
      <c r="D24" s="50">
        <v>941248</v>
      </c>
      <c r="E24" s="51">
        <f t="shared" si="0"/>
        <v>2.6691829112121212E-2</v>
      </c>
      <c r="F24" s="51">
        <f t="shared" si="0"/>
        <v>6.7663612165972794E-3</v>
      </c>
      <c r="G24" s="91">
        <f t="shared" si="1"/>
        <v>3.944783356621361</v>
      </c>
    </row>
    <row r="25" spans="1:7" x14ac:dyDescent="0.25">
      <c r="A25" s="44" t="s">
        <v>55</v>
      </c>
      <c r="B25" s="48" t="s">
        <v>56</v>
      </c>
      <c r="C25" s="64">
        <v>20743</v>
      </c>
      <c r="D25" s="46">
        <v>225909</v>
      </c>
      <c r="E25" s="87">
        <f t="shared" si="0"/>
        <v>2.0131573903198991E-2</v>
      </c>
      <c r="F25" s="87">
        <f t="shared" si="0"/>
        <v>1.6239948409773777E-3</v>
      </c>
      <c r="G25" s="88">
        <f t="shared" si="1"/>
        <v>12.39632872914984</v>
      </c>
    </row>
    <row r="26" spans="1:7" x14ac:dyDescent="0.25">
      <c r="A26" s="44" t="s">
        <v>57</v>
      </c>
      <c r="B26" s="48" t="s">
        <v>58</v>
      </c>
      <c r="C26" s="64">
        <v>1886.75</v>
      </c>
      <c r="D26" s="46">
        <v>263151</v>
      </c>
      <c r="E26" s="87">
        <f t="shared" si="0"/>
        <v>1.8311356632049703E-3</v>
      </c>
      <c r="F26" s="87">
        <f t="shared" si="0"/>
        <v>1.8917168700584655E-3</v>
      </c>
      <c r="G26" s="88">
        <f t="shared" si="1"/>
        <v>0.96797554231695215</v>
      </c>
    </row>
    <row r="27" spans="1:7" x14ac:dyDescent="0.25">
      <c r="A27" s="44" t="s">
        <v>59</v>
      </c>
      <c r="B27" s="48" t="s">
        <v>60</v>
      </c>
      <c r="C27" s="64">
        <v>429</v>
      </c>
      <c r="D27" s="46">
        <v>29709</v>
      </c>
      <c r="E27" s="87">
        <f t="shared" si="0"/>
        <v>4.1635468372329783E-4</v>
      </c>
      <c r="F27" s="87">
        <f t="shared" si="0"/>
        <v>2.1356945819155904E-4</v>
      </c>
      <c r="G27" s="88">
        <f t="shared" si="1"/>
        <v>1.9495047992763674</v>
      </c>
    </row>
    <row r="28" spans="1:7" x14ac:dyDescent="0.25">
      <c r="A28" s="44" t="s">
        <v>61</v>
      </c>
      <c r="B28" s="48" t="s">
        <v>62</v>
      </c>
      <c r="C28" s="64">
        <v>4443.75</v>
      </c>
      <c r="D28" s="46">
        <v>422479</v>
      </c>
      <c r="E28" s="87">
        <f t="shared" si="0"/>
        <v>4.3127648619939504E-3</v>
      </c>
      <c r="F28" s="87">
        <f t="shared" si="0"/>
        <v>3.0370800473698768E-3</v>
      </c>
      <c r="G28" s="88">
        <f t="shared" si="1"/>
        <v>1.4200366123799804</v>
      </c>
    </row>
    <row r="29" spans="1:7" x14ac:dyDescent="0.25">
      <c r="A29" s="44"/>
      <c r="B29" s="49" t="s">
        <v>88</v>
      </c>
      <c r="C29" s="62">
        <v>73407.75</v>
      </c>
      <c r="D29" s="50">
        <v>4312047</v>
      </c>
      <c r="E29" s="51">
        <f t="shared" si="0"/>
        <v>7.1243963948925224E-2</v>
      </c>
      <c r="F29" s="51">
        <f t="shared" si="0"/>
        <v>3.0998065955991035E-2</v>
      </c>
      <c r="G29" s="91">
        <f t="shared" si="1"/>
        <v>2.298335775208447</v>
      </c>
    </row>
    <row r="30" spans="1:7" x14ac:dyDescent="0.25">
      <c r="A30" s="44" t="s">
        <v>87</v>
      </c>
      <c r="B30" s="48" t="s">
        <v>86</v>
      </c>
      <c r="C30" s="64">
        <v>7703</v>
      </c>
      <c r="D30" s="46">
        <v>501928</v>
      </c>
      <c r="E30" s="87">
        <f t="shared" si="0"/>
        <v>7.4759443559919894E-3</v>
      </c>
      <c r="F30" s="87">
        <f t="shared" si="0"/>
        <v>3.6082160628487276E-3</v>
      </c>
      <c r="G30" s="88">
        <f t="shared" si="1"/>
        <v>2.0719225860575672</v>
      </c>
    </row>
    <row r="31" spans="1:7" x14ac:dyDescent="0.25">
      <c r="A31" s="44" t="s">
        <v>89</v>
      </c>
      <c r="B31" s="48" t="s">
        <v>90</v>
      </c>
      <c r="C31" s="64">
        <v>1917.25</v>
      </c>
      <c r="D31" s="46">
        <v>229276</v>
      </c>
      <c r="E31" s="87">
        <f t="shared" si="0"/>
        <v>1.8607366372225939E-3</v>
      </c>
      <c r="F31" s="87">
        <f t="shared" si="0"/>
        <v>1.6481992357981719E-3</v>
      </c>
      <c r="G31" s="88">
        <f t="shared" si="1"/>
        <v>1.1289512801657724</v>
      </c>
    </row>
    <row r="32" spans="1:7" x14ac:dyDescent="0.25">
      <c r="A32" s="44" t="s">
        <v>83</v>
      </c>
      <c r="B32" s="48" t="s">
        <v>82</v>
      </c>
      <c r="C32" s="64">
        <v>8763</v>
      </c>
      <c r="D32" s="46">
        <v>689797</v>
      </c>
      <c r="E32" s="87">
        <f t="shared" si="0"/>
        <v>8.5046995185717005E-3</v>
      </c>
      <c r="F32" s="87">
        <f t="shared" si="0"/>
        <v>4.9587522822095277E-3</v>
      </c>
      <c r="G32" s="88">
        <f t="shared" si="1"/>
        <v>1.7150886018412206</v>
      </c>
    </row>
    <row r="33" spans="1:7" x14ac:dyDescent="0.25">
      <c r="A33" s="44" t="s">
        <v>81</v>
      </c>
      <c r="B33" s="48" t="s">
        <v>80</v>
      </c>
      <c r="C33" s="64">
        <v>8187.75</v>
      </c>
      <c r="D33" s="46">
        <v>366282</v>
      </c>
      <c r="E33" s="87">
        <f t="shared" si="0"/>
        <v>7.9464057381245495E-3</v>
      </c>
      <c r="F33" s="87">
        <f t="shared" si="0"/>
        <v>2.6330959737897817E-3</v>
      </c>
      <c r="G33" s="88">
        <f t="shared" si="1"/>
        <v>3.0178944547499302</v>
      </c>
    </row>
    <row r="34" spans="1:7" x14ac:dyDescent="0.25">
      <c r="A34" s="44" t="s">
        <v>79</v>
      </c>
      <c r="B34" s="48" t="s">
        <v>78</v>
      </c>
      <c r="C34" s="64">
        <v>5444.25</v>
      </c>
      <c r="D34" s="46">
        <v>291138</v>
      </c>
      <c r="E34" s="87">
        <f t="shared" si="0"/>
        <v>5.2837738621458376E-3</v>
      </c>
      <c r="F34" s="87">
        <f t="shared" si="0"/>
        <v>2.0929073654102838E-3</v>
      </c>
      <c r="G34" s="88">
        <f t="shared" si="1"/>
        <v>2.5246095214109161</v>
      </c>
    </row>
    <row r="35" spans="1:7" x14ac:dyDescent="0.25">
      <c r="A35" s="44" t="s">
        <v>77</v>
      </c>
      <c r="B35" s="48" t="s">
        <v>76</v>
      </c>
      <c r="C35" s="64">
        <v>40926.25</v>
      </c>
      <c r="D35" s="46">
        <v>2214681</v>
      </c>
      <c r="E35" s="87">
        <f t="shared" si="0"/>
        <v>3.971989714389422E-2</v>
      </c>
      <c r="F35" s="87">
        <f t="shared" si="0"/>
        <v>1.5920704878560038E-2</v>
      </c>
      <c r="G35" s="88">
        <f t="shared" si="1"/>
        <v>2.4948579505034276</v>
      </c>
    </row>
    <row r="36" spans="1:7" x14ac:dyDescent="0.25">
      <c r="A36" s="44" t="s">
        <v>75</v>
      </c>
      <c r="B36" s="48" t="s">
        <v>74</v>
      </c>
      <c r="C36" s="64">
        <v>466.25</v>
      </c>
      <c r="D36" s="46">
        <v>18945</v>
      </c>
      <c r="E36" s="87">
        <f t="shared" si="0"/>
        <v>4.5250669297433013E-4</v>
      </c>
      <c r="F36" s="87">
        <f t="shared" si="0"/>
        <v>1.3619015737450222E-4</v>
      </c>
      <c r="G36" s="88">
        <f t="shared" si="1"/>
        <v>3.3226093698533994</v>
      </c>
    </row>
    <row r="37" spans="1:7" x14ac:dyDescent="0.25">
      <c r="A37" s="44"/>
      <c r="B37" s="49" t="s">
        <v>73</v>
      </c>
      <c r="C37" s="62">
        <v>30060.75</v>
      </c>
      <c r="D37" s="50">
        <v>3628120</v>
      </c>
      <c r="E37" s="51">
        <f t="shared" si="0"/>
        <v>2.9174671465583044E-2</v>
      </c>
      <c r="F37" s="51">
        <f t="shared" si="0"/>
        <v>2.6081511415865871E-2</v>
      </c>
      <c r="G37" s="91">
        <f t="shared" si="1"/>
        <v>1.1185958896475434</v>
      </c>
    </row>
    <row r="38" spans="1:7" x14ac:dyDescent="0.25">
      <c r="A38" s="44" t="s">
        <v>72</v>
      </c>
      <c r="B38" s="48" t="s">
        <v>71</v>
      </c>
      <c r="C38" s="64">
        <v>17555.5</v>
      </c>
      <c r="D38" s="46">
        <v>1563295</v>
      </c>
      <c r="E38" s="87">
        <f t="shared" si="0"/>
        <v>1.7038029487422741E-2</v>
      </c>
      <c r="F38" s="87">
        <f t="shared" si="0"/>
        <v>1.1238078230286219E-2</v>
      </c>
      <c r="G38" s="88">
        <f t="shared" si="1"/>
        <v>1.5160981386929537</v>
      </c>
    </row>
    <row r="39" spans="1:7" x14ac:dyDescent="0.25">
      <c r="A39" s="44" t="s">
        <v>70</v>
      </c>
      <c r="B39" s="48" t="s">
        <v>69</v>
      </c>
      <c r="C39" s="64">
        <v>1064.5</v>
      </c>
      <c r="D39" s="46">
        <v>89727</v>
      </c>
      <c r="E39" s="87">
        <f t="shared" si="0"/>
        <v>1.0331225194019826E-3</v>
      </c>
      <c r="F39" s="87">
        <f t="shared" si="0"/>
        <v>6.4502160204497015E-4</v>
      </c>
      <c r="G39" s="88">
        <f t="shared" si="1"/>
        <v>1.6016866971998784</v>
      </c>
    </row>
    <row r="40" spans="1:7" x14ac:dyDescent="0.25">
      <c r="A40" s="44" t="s">
        <v>68</v>
      </c>
      <c r="B40" s="48" t="s">
        <v>67</v>
      </c>
      <c r="C40" s="64">
        <v>1385.75</v>
      </c>
      <c r="D40" s="46">
        <v>192986</v>
      </c>
      <c r="E40" s="87">
        <f t="shared" si="0"/>
        <v>1.3449032703253148E-3</v>
      </c>
      <c r="F40" s="87">
        <f t="shared" si="0"/>
        <v>1.387320860969949E-3</v>
      </c>
      <c r="G40" s="88">
        <f t="shared" si="1"/>
        <v>0.96942481596148</v>
      </c>
    </row>
    <row r="41" spans="1:7" x14ac:dyDescent="0.25">
      <c r="A41" s="44" t="s">
        <v>17</v>
      </c>
      <c r="B41" s="48" t="s">
        <v>28</v>
      </c>
      <c r="C41" s="60">
        <v>4423.75</v>
      </c>
      <c r="D41" s="46">
        <v>782818</v>
      </c>
      <c r="E41" s="87">
        <f t="shared" si="0"/>
        <v>4.2933543872282955E-3</v>
      </c>
      <c r="F41" s="87">
        <f t="shared" si="0"/>
        <v>5.6274535030664064E-3</v>
      </c>
      <c r="G41" s="88">
        <f t="shared" si="1"/>
        <v>0.76293022854632941</v>
      </c>
    </row>
    <row r="42" spans="1:7" x14ac:dyDescent="0.25">
      <c r="A42" s="44" t="s">
        <v>18</v>
      </c>
      <c r="B42" s="48" t="s">
        <v>29</v>
      </c>
      <c r="C42" s="60">
        <v>2697.75</v>
      </c>
      <c r="D42" s="46">
        <v>282255</v>
      </c>
      <c r="E42" s="87">
        <f t="shared" si="0"/>
        <v>2.618230414952277E-3</v>
      </c>
      <c r="F42" s="87">
        <f t="shared" si="0"/>
        <v>2.0290500327125953E-3</v>
      </c>
      <c r="G42" s="88">
        <f t="shared" si="1"/>
        <v>1.2903725254384282</v>
      </c>
    </row>
    <row r="43" spans="1:7" x14ac:dyDescent="0.25">
      <c r="A43" s="44" t="s">
        <v>66</v>
      </c>
      <c r="B43" s="48" t="s">
        <v>65</v>
      </c>
      <c r="C43" s="64">
        <v>1645.5</v>
      </c>
      <c r="D43" s="46">
        <v>102344</v>
      </c>
      <c r="E43" s="87">
        <f t="shared" si="0"/>
        <v>1.5969968113442579E-3</v>
      </c>
      <c r="F43" s="87">
        <f t="shared" si="0"/>
        <v>7.3572158703278192E-4</v>
      </c>
      <c r="G43" s="88">
        <f t="shared" si="1"/>
        <v>2.1706537357223143</v>
      </c>
    </row>
    <row r="44" spans="1:7" x14ac:dyDescent="0.25">
      <c r="A44" s="44" t="s">
        <v>64</v>
      </c>
      <c r="B44" s="48" t="s">
        <v>63</v>
      </c>
      <c r="C44" s="64">
        <v>1288</v>
      </c>
      <c r="D44" s="46">
        <v>614695</v>
      </c>
      <c r="E44" s="87">
        <f t="shared" si="0"/>
        <v>1.2500345749081763E-3</v>
      </c>
      <c r="F44" s="87">
        <f t="shared" si="0"/>
        <v>4.4188655997529497E-3</v>
      </c>
      <c r="G44" s="88">
        <f t="shared" si="1"/>
        <v>0.28288585536026789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84D1-AC84-4DD6-9397-BAFCA5943DFC}">
  <dimension ref="A1:AN1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x14ac:dyDescent="0.25"/>
  <cols>
    <col min="1" max="1" width="9.140625" style="75"/>
    <col min="2" max="2" width="33" style="84" customWidth="1"/>
    <col min="3" max="27" width="16.85546875" style="84" bestFit="1" customWidth="1"/>
    <col min="28" max="33" width="18" style="84" bestFit="1" customWidth="1"/>
    <col min="34" max="39" width="15.28515625" style="74" customWidth="1"/>
    <col min="40" max="16384" width="9.140625" style="74"/>
  </cols>
  <sheetData>
    <row r="1" spans="1:40" x14ac:dyDescent="0.25">
      <c r="A1" s="65" t="s">
        <v>30</v>
      </c>
      <c r="B1" s="66"/>
      <c r="C1" s="67">
        <v>1990</v>
      </c>
      <c r="D1" s="67">
        <v>1991</v>
      </c>
      <c r="E1" s="67">
        <v>1992</v>
      </c>
      <c r="F1" s="67">
        <v>1993</v>
      </c>
      <c r="G1" s="67">
        <v>1994</v>
      </c>
      <c r="H1" s="67">
        <v>1995</v>
      </c>
      <c r="I1" s="67">
        <v>1996</v>
      </c>
      <c r="J1" s="67">
        <v>1997</v>
      </c>
      <c r="K1" s="67">
        <v>1998</v>
      </c>
      <c r="L1" s="67">
        <v>1999</v>
      </c>
      <c r="M1" s="68">
        <v>2000</v>
      </c>
      <c r="N1" s="68">
        <v>2001</v>
      </c>
      <c r="O1" s="68">
        <v>2002</v>
      </c>
      <c r="P1" s="68">
        <v>2003</v>
      </c>
      <c r="Q1" s="68">
        <v>2004</v>
      </c>
      <c r="R1" s="68">
        <v>2005</v>
      </c>
      <c r="S1" s="68">
        <v>2006</v>
      </c>
      <c r="T1" s="68">
        <v>2007</v>
      </c>
      <c r="U1" s="68">
        <v>2008</v>
      </c>
      <c r="V1" s="68">
        <v>2009</v>
      </c>
      <c r="W1" s="69">
        <v>2010</v>
      </c>
      <c r="X1" s="69">
        <v>2011</v>
      </c>
      <c r="Y1" s="69">
        <v>2012</v>
      </c>
      <c r="Z1" s="69">
        <v>2013</v>
      </c>
      <c r="AA1" s="69">
        <v>2014</v>
      </c>
      <c r="AB1" s="69">
        <v>2015</v>
      </c>
      <c r="AC1" s="69">
        <v>2016</v>
      </c>
      <c r="AD1" s="69">
        <v>2017</v>
      </c>
      <c r="AE1" s="69">
        <v>2018</v>
      </c>
      <c r="AF1" s="69">
        <v>2019</v>
      </c>
      <c r="AG1" s="70">
        <v>2020</v>
      </c>
      <c r="AH1" s="71" t="s">
        <v>48</v>
      </c>
      <c r="AI1" s="71"/>
      <c r="AJ1" s="72" t="s">
        <v>47</v>
      </c>
      <c r="AK1" s="72"/>
      <c r="AL1" s="73" t="s">
        <v>46</v>
      </c>
      <c r="AM1" s="73"/>
    </row>
    <row r="2" spans="1:40" ht="15.75" x14ac:dyDescent="0.25">
      <c r="A2" s="22" t="s">
        <v>32</v>
      </c>
      <c r="B2" s="74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40" customFormat="1" ht="12" x14ac:dyDescent="0.2">
      <c r="A3" s="23" t="s">
        <v>0</v>
      </c>
      <c r="B3" s="93" t="s">
        <v>1</v>
      </c>
      <c r="C3" s="1">
        <v>16127.5</v>
      </c>
      <c r="D3" s="1">
        <v>17019.25</v>
      </c>
      <c r="E3" s="1">
        <v>17655.25</v>
      </c>
      <c r="F3" s="1">
        <v>18998</v>
      </c>
      <c r="G3" s="1">
        <v>20041.25</v>
      </c>
      <c r="H3" s="1">
        <v>21260.25</v>
      </c>
      <c r="I3" s="1">
        <v>22209.5</v>
      </c>
      <c r="J3" s="1">
        <v>24085.5</v>
      </c>
      <c r="K3" s="1">
        <v>24699.5</v>
      </c>
      <c r="L3" s="1">
        <v>25335.75</v>
      </c>
      <c r="M3" s="1">
        <v>26368.5</v>
      </c>
      <c r="N3" s="1">
        <v>26998</v>
      </c>
      <c r="O3" s="1">
        <v>27523.25</v>
      </c>
      <c r="P3" s="1">
        <v>28008</v>
      </c>
      <c r="Q3" s="1">
        <v>29213.75</v>
      </c>
      <c r="R3" s="1">
        <v>30319.5</v>
      </c>
      <c r="S3" s="1">
        <v>31620.75</v>
      </c>
      <c r="T3" s="1">
        <v>34359.75</v>
      </c>
      <c r="U3" s="1">
        <v>34298.5</v>
      </c>
      <c r="V3" s="1">
        <v>34812.75</v>
      </c>
      <c r="W3" s="1">
        <v>35474</v>
      </c>
      <c r="X3" s="1">
        <v>36729.5</v>
      </c>
      <c r="Y3" s="1">
        <v>38341</v>
      </c>
      <c r="Z3" s="1">
        <v>40128.75</v>
      </c>
      <c r="AA3" s="1">
        <v>42170.5</v>
      </c>
      <c r="AB3" s="1">
        <v>44264.75</v>
      </c>
      <c r="AC3" s="1">
        <v>46216.5</v>
      </c>
      <c r="AD3" s="1">
        <v>48368.25</v>
      </c>
      <c r="AE3" s="9">
        <v>50104.75</v>
      </c>
      <c r="AF3" s="9">
        <v>52168.75</v>
      </c>
      <c r="AG3" s="9">
        <v>54873</v>
      </c>
      <c r="AH3" s="9">
        <f>+AG3-AF3</f>
        <v>2704.25</v>
      </c>
      <c r="AI3" s="10">
        <f>+AH3/AF3</f>
        <v>5.1836587995687071E-2</v>
      </c>
      <c r="AJ3" s="9">
        <f>+AG3-AB3</f>
        <v>10608.25</v>
      </c>
      <c r="AK3" s="10">
        <f>+AJ3/AB3</f>
        <v>0.23965457841736371</v>
      </c>
      <c r="AL3" s="9">
        <f>+AG3-W3</f>
        <v>19399</v>
      </c>
      <c r="AM3" s="10">
        <f>+AL3/W3</f>
        <v>0.54685121497434741</v>
      </c>
    </row>
    <row r="4" spans="1:40" x14ac:dyDescent="0.25">
      <c r="A4" s="76" t="s">
        <v>104</v>
      </c>
      <c r="B4" s="77" t="s">
        <v>105</v>
      </c>
      <c r="C4" s="78">
        <v>220.5</v>
      </c>
      <c r="D4" s="78">
        <v>243</v>
      </c>
      <c r="E4" s="78">
        <v>241</v>
      </c>
      <c r="F4" s="78">
        <v>249.75</v>
      </c>
      <c r="G4" s="78">
        <v>255.75</v>
      </c>
      <c r="H4" s="78">
        <v>259.5</v>
      </c>
      <c r="I4" s="78">
        <v>246.5</v>
      </c>
      <c r="J4" s="78">
        <v>259</v>
      </c>
      <c r="K4" s="78">
        <v>260</v>
      </c>
      <c r="L4" s="78">
        <v>254</v>
      </c>
      <c r="M4" s="78">
        <v>264.75</v>
      </c>
      <c r="N4" s="78">
        <v>280.5</v>
      </c>
      <c r="O4" s="78">
        <v>269.5</v>
      </c>
      <c r="P4" s="78">
        <v>265.75</v>
      </c>
      <c r="Q4" s="78">
        <v>284</v>
      </c>
      <c r="R4" s="78">
        <v>308.5</v>
      </c>
      <c r="S4" s="78">
        <v>325.75</v>
      </c>
      <c r="T4" s="78">
        <v>336.75</v>
      </c>
      <c r="U4" s="78">
        <v>346.25</v>
      </c>
      <c r="V4" s="78">
        <v>358.5</v>
      </c>
      <c r="W4" s="78">
        <v>362.25</v>
      </c>
      <c r="X4" s="78">
        <v>371</v>
      </c>
      <c r="Y4" s="78">
        <v>394.5</v>
      </c>
      <c r="Z4" s="78">
        <v>410.5</v>
      </c>
      <c r="AA4" s="78">
        <v>422</v>
      </c>
      <c r="AB4" s="78">
        <v>433</v>
      </c>
      <c r="AC4" s="78">
        <v>428</v>
      </c>
      <c r="AD4" s="78">
        <v>430.5</v>
      </c>
      <c r="AE4" s="78">
        <v>444.75</v>
      </c>
      <c r="AF4" s="78">
        <v>445.75</v>
      </c>
      <c r="AG4" s="78">
        <v>457</v>
      </c>
      <c r="AH4" s="79">
        <f>+AG4-AF4</f>
        <v>11.25</v>
      </c>
      <c r="AI4" s="80">
        <f>+AH4/AF4</f>
        <v>2.5238362310712283E-2</v>
      </c>
      <c r="AJ4" s="79">
        <f>+AG4-AB4</f>
        <v>24</v>
      </c>
      <c r="AK4" s="80">
        <f>+AJ4/AB4</f>
        <v>5.5427251732101619E-2</v>
      </c>
      <c r="AL4" s="79">
        <f>+AG4-W4</f>
        <v>94.75</v>
      </c>
      <c r="AM4" s="80">
        <f>+AL4/W4</f>
        <v>0.26155969634230503</v>
      </c>
      <c r="AN4" s="81"/>
    </row>
    <row r="5" spans="1:40" x14ac:dyDescent="0.25">
      <c r="A5" s="76" t="s">
        <v>106</v>
      </c>
      <c r="B5" s="82" t="s">
        <v>107</v>
      </c>
      <c r="C5" s="78">
        <v>105.5</v>
      </c>
      <c r="D5" s="78">
        <v>118.75</v>
      </c>
      <c r="E5" s="78">
        <v>119</v>
      </c>
      <c r="F5" s="78">
        <v>123.5</v>
      </c>
      <c r="G5" s="78">
        <v>128.75</v>
      </c>
      <c r="H5" s="78">
        <v>133.25</v>
      </c>
      <c r="I5" s="78">
        <v>127.5</v>
      </c>
      <c r="J5" s="78">
        <v>132.5</v>
      </c>
      <c r="K5" s="78">
        <v>129.5</v>
      </c>
      <c r="L5" s="78">
        <v>124.5</v>
      </c>
      <c r="M5" s="78">
        <v>135.5</v>
      </c>
      <c r="N5" s="78">
        <v>140.75</v>
      </c>
      <c r="O5" s="78">
        <v>139.5</v>
      </c>
      <c r="P5" s="78">
        <v>136.75</v>
      </c>
      <c r="Q5" s="78">
        <v>146.25</v>
      </c>
      <c r="R5" s="78">
        <v>164</v>
      </c>
      <c r="S5" s="78">
        <v>168</v>
      </c>
      <c r="T5" s="78">
        <v>170.25</v>
      </c>
      <c r="U5" s="78">
        <v>169.5</v>
      </c>
      <c r="V5" s="78">
        <v>172.5</v>
      </c>
      <c r="W5" s="78">
        <v>177.5</v>
      </c>
      <c r="X5" s="78">
        <v>179.5</v>
      </c>
      <c r="Y5" s="78">
        <v>189.75</v>
      </c>
      <c r="Z5" s="78">
        <v>196.5</v>
      </c>
      <c r="AA5" s="78">
        <v>202.25</v>
      </c>
      <c r="AB5" s="78">
        <v>208.25</v>
      </c>
      <c r="AC5" s="78">
        <v>216</v>
      </c>
      <c r="AD5" s="78">
        <v>235.25</v>
      </c>
      <c r="AE5" s="78">
        <v>245.25</v>
      </c>
      <c r="AF5" s="78">
        <v>248.5</v>
      </c>
      <c r="AG5" s="78">
        <v>261.75</v>
      </c>
      <c r="AH5" s="79">
        <f t="shared" ref="AH5:AH68" si="0">+AG5-AF5</f>
        <v>13.25</v>
      </c>
      <c r="AI5" s="80">
        <f t="shared" ref="AI5:AI68" si="1">+AH5/AF5</f>
        <v>5.3319919517102618E-2</v>
      </c>
      <c r="AJ5" s="79">
        <f t="shared" ref="AJ5:AJ70" si="2">+AG5-AB5</f>
        <v>53.5</v>
      </c>
      <c r="AK5" s="80">
        <f t="shared" ref="AK5:AK68" si="3">+AJ5/AB5</f>
        <v>0.25690276110444177</v>
      </c>
      <c r="AL5" s="79">
        <f t="shared" ref="AL5:AL70" si="4">+AG5-W5</f>
        <v>84.25</v>
      </c>
      <c r="AM5" s="80">
        <f t="shared" ref="AM5:AM68" si="5">+AL5/W5</f>
        <v>0.47464788732394364</v>
      </c>
    </row>
    <row r="6" spans="1:40" x14ac:dyDescent="0.25">
      <c r="A6" s="76" t="s">
        <v>108</v>
      </c>
      <c r="B6" s="82" t="s">
        <v>109</v>
      </c>
      <c r="C6" s="78">
        <v>115</v>
      </c>
      <c r="D6" s="78">
        <v>124.25</v>
      </c>
      <c r="E6" s="78">
        <v>122</v>
      </c>
      <c r="F6" s="78">
        <v>126.25</v>
      </c>
      <c r="G6" s="78">
        <v>127</v>
      </c>
      <c r="H6" s="78">
        <v>126.25</v>
      </c>
      <c r="I6" s="78">
        <v>119</v>
      </c>
      <c r="J6" s="78">
        <v>126.5</v>
      </c>
      <c r="K6" s="78">
        <v>130.5</v>
      </c>
      <c r="L6" s="78">
        <v>129.5</v>
      </c>
      <c r="M6" s="78">
        <v>129.25</v>
      </c>
      <c r="N6" s="78">
        <v>139.75</v>
      </c>
      <c r="O6" s="78">
        <v>130</v>
      </c>
      <c r="P6" s="78">
        <v>129</v>
      </c>
      <c r="Q6" s="78">
        <v>137.75</v>
      </c>
      <c r="R6" s="78">
        <v>145</v>
      </c>
      <c r="S6" s="78">
        <v>158</v>
      </c>
      <c r="T6" s="78">
        <v>166.5</v>
      </c>
      <c r="U6" s="78">
        <v>176.75</v>
      </c>
      <c r="V6" s="78">
        <v>186</v>
      </c>
      <c r="W6" s="78">
        <v>184.75</v>
      </c>
      <c r="X6" s="78">
        <v>191.5</v>
      </c>
      <c r="Y6" s="78">
        <v>204.75</v>
      </c>
      <c r="Z6" s="78">
        <v>214</v>
      </c>
      <c r="AA6" s="78">
        <v>219.75</v>
      </c>
      <c r="AB6" s="78">
        <v>224.75</v>
      </c>
      <c r="AC6" s="78">
        <v>212</v>
      </c>
      <c r="AD6" s="78">
        <v>195.25</v>
      </c>
      <c r="AE6" s="78">
        <v>199.5</v>
      </c>
      <c r="AF6" s="78">
        <v>197.75</v>
      </c>
      <c r="AG6" s="78">
        <v>196</v>
      </c>
      <c r="AH6" s="79">
        <f t="shared" si="0"/>
        <v>-1.75</v>
      </c>
      <c r="AI6" s="80">
        <f t="shared" si="1"/>
        <v>-8.8495575221238937E-3</v>
      </c>
      <c r="AJ6" s="79">
        <f t="shared" si="2"/>
        <v>-28.75</v>
      </c>
      <c r="AK6" s="80">
        <f t="shared" si="3"/>
        <v>-0.12791991101223582</v>
      </c>
      <c r="AL6" s="79">
        <f t="shared" si="4"/>
        <v>11.25</v>
      </c>
      <c r="AM6" s="80">
        <f t="shared" si="5"/>
        <v>6.0893098782138028E-2</v>
      </c>
    </row>
    <row r="7" spans="1:40" x14ac:dyDescent="0.25">
      <c r="A7" s="76" t="s">
        <v>110</v>
      </c>
      <c r="B7" s="77" t="s">
        <v>111</v>
      </c>
      <c r="C7" s="78">
        <v>1518</v>
      </c>
      <c r="D7" s="78">
        <v>1550</v>
      </c>
      <c r="E7" s="78">
        <v>1626</v>
      </c>
      <c r="F7" s="78">
        <v>1840.25</v>
      </c>
      <c r="G7" s="78">
        <v>2020.5</v>
      </c>
      <c r="H7" s="78">
        <v>2201.25</v>
      </c>
      <c r="I7" s="78">
        <v>2298.75</v>
      </c>
      <c r="J7" s="78">
        <v>2538.5</v>
      </c>
      <c r="K7" s="78">
        <v>2582.75</v>
      </c>
      <c r="L7" s="78">
        <v>2682</v>
      </c>
      <c r="M7" s="78">
        <v>2830.75</v>
      </c>
      <c r="N7" s="78">
        <v>2923.5</v>
      </c>
      <c r="O7" s="78">
        <v>2952.5</v>
      </c>
      <c r="P7" s="78">
        <v>2936</v>
      </c>
      <c r="Q7" s="78">
        <v>3023.5</v>
      </c>
      <c r="R7" s="78">
        <v>3108.25</v>
      </c>
      <c r="S7" s="78">
        <v>3240</v>
      </c>
      <c r="T7" s="78">
        <v>3554.5</v>
      </c>
      <c r="U7" s="78">
        <v>3512.25</v>
      </c>
      <c r="V7" s="78">
        <v>3450.5</v>
      </c>
      <c r="W7" s="78">
        <v>3386.75</v>
      </c>
      <c r="X7" s="78">
        <v>3342</v>
      </c>
      <c r="Y7" s="78">
        <v>3382.25</v>
      </c>
      <c r="Z7" s="78">
        <v>3489</v>
      </c>
      <c r="AA7" s="78">
        <v>3648</v>
      </c>
      <c r="AB7" s="78">
        <v>3862.75</v>
      </c>
      <c r="AC7" s="78">
        <v>4145.25</v>
      </c>
      <c r="AD7" s="78">
        <v>4391.5</v>
      </c>
      <c r="AE7" s="78">
        <v>4665</v>
      </c>
      <c r="AF7" s="78">
        <v>4908.25</v>
      </c>
      <c r="AG7" s="78">
        <v>5164</v>
      </c>
      <c r="AH7" s="79">
        <f t="shared" si="0"/>
        <v>255.75</v>
      </c>
      <c r="AI7" s="80">
        <f t="shared" si="1"/>
        <v>5.2106147812356743E-2</v>
      </c>
      <c r="AJ7" s="79">
        <f t="shared" si="2"/>
        <v>1301.25</v>
      </c>
      <c r="AK7" s="80">
        <f t="shared" si="3"/>
        <v>0.33687139990939097</v>
      </c>
      <c r="AL7" s="79">
        <f t="shared" si="4"/>
        <v>1777.25</v>
      </c>
      <c r="AM7" s="80">
        <f t="shared" si="5"/>
        <v>0.52476563076695948</v>
      </c>
    </row>
    <row r="8" spans="1:40" x14ac:dyDescent="0.25">
      <c r="A8" s="76" t="s">
        <v>112</v>
      </c>
      <c r="B8" s="77" t="s">
        <v>3</v>
      </c>
      <c r="C8" s="78">
        <v>942</v>
      </c>
      <c r="D8" s="78">
        <v>991</v>
      </c>
      <c r="E8" s="78">
        <v>1046</v>
      </c>
      <c r="F8" s="78">
        <v>1083.5</v>
      </c>
      <c r="G8" s="78">
        <v>1114.75</v>
      </c>
      <c r="H8" s="78">
        <v>1182.75</v>
      </c>
      <c r="I8" s="78">
        <v>1227.75</v>
      </c>
      <c r="J8" s="78">
        <v>1319.25</v>
      </c>
      <c r="K8" s="78">
        <v>1340</v>
      </c>
      <c r="L8" s="78">
        <v>1334</v>
      </c>
      <c r="M8" s="78">
        <v>1353</v>
      </c>
      <c r="N8" s="78">
        <v>1332</v>
      </c>
      <c r="O8" s="78">
        <v>1309</v>
      </c>
      <c r="P8" s="78">
        <v>1263.25</v>
      </c>
      <c r="Q8" s="78">
        <v>1262.5</v>
      </c>
      <c r="R8" s="78">
        <v>1266.75</v>
      </c>
      <c r="S8" s="78">
        <v>1276.5</v>
      </c>
      <c r="T8" s="78">
        <v>1359.25</v>
      </c>
      <c r="U8" s="78">
        <v>1353</v>
      </c>
      <c r="V8" s="78">
        <v>1337.75</v>
      </c>
      <c r="W8" s="78">
        <v>1312.75</v>
      </c>
      <c r="X8" s="78">
        <v>1358.75</v>
      </c>
      <c r="Y8" s="78">
        <v>1376.5</v>
      </c>
      <c r="Z8" s="78">
        <v>1380.25</v>
      </c>
      <c r="AA8" s="78">
        <v>1401.75</v>
      </c>
      <c r="AB8" s="78">
        <v>1445.5</v>
      </c>
      <c r="AC8" s="78">
        <v>1494</v>
      </c>
      <c r="AD8" s="78">
        <v>1559</v>
      </c>
      <c r="AE8" s="78">
        <v>1624.5</v>
      </c>
      <c r="AF8" s="78">
        <v>1663</v>
      </c>
      <c r="AG8" s="78">
        <v>1742</v>
      </c>
      <c r="AH8" s="79">
        <f t="shared" si="0"/>
        <v>79</v>
      </c>
      <c r="AI8" s="80">
        <f t="shared" si="1"/>
        <v>4.7504509921828024E-2</v>
      </c>
      <c r="AJ8" s="79">
        <f t="shared" si="2"/>
        <v>296.5</v>
      </c>
      <c r="AK8" s="80">
        <f t="shared" si="3"/>
        <v>0.20511933586994119</v>
      </c>
      <c r="AL8" s="79">
        <f t="shared" si="4"/>
        <v>429.25</v>
      </c>
      <c r="AM8" s="80">
        <f t="shared" si="5"/>
        <v>0.32698533612645209</v>
      </c>
    </row>
    <row r="9" spans="1:40" x14ac:dyDescent="0.25">
      <c r="A9" s="76" t="s">
        <v>113</v>
      </c>
      <c r="B9" s="77" t="s">
        <v>114</v>
      </c>
      <c r="C9" s="78">
        <v>3350.25</v>
      </c>
      <c r="D9" s="78">
        <v>3482.25</v>
      </c>
      <c r="E9" s="78">
        <v>3587.5</v>
      </c>
      <c r="F9" s="78">
        <v>3793.75</v>
      </c>
      <c r="G9" s="78">
        <v>3958.5</v>
      </c>
      <c r="H9" s="78">
        <v>4146</v>
      </c>
      <c r="I9" s="78">
        <v>4337.75</v>
      </c>
      <c r="J9" s="78">
        <v>4636.75</v>
      </c>
      <c r="K9" s="78">
        <v>4737.25</v>
      </c>
      <c r="L9" s="78">
        <v>4779.75</v>
      </c>
      <c r="M9" s="78">
        <v>4906</v>
      </c>
      <c r="N9" s="78">
        <v>4967.5</v>
      </c>
      <c r="O9" s="78">
        <v>5007.25</v>
      </c>
      <c r="P9" s="78">
        <v>4970.75</v>
      </c>
      <c r="Q9" s="78">
        <v>5163</v>
      </c>
      <c r="R9" s="78">
        <v>5308.75</v>
      </c>
      <c r="S9" s="78">
        <v>5433.5</v>
      </c>
      <c r="T9" s="78">
        <v>5931.5</v>
      </c>
      <c r="U9" s="78">
        <v>5840</v>
      </c>
      <c r="V9" s="78">
        <v>5793.75</v>
      </c>
      <c r="W9" s="78">
        <v>5800.75</v>
      </c>
      <c r="X9" s="78">
        <v>5997</v>
      </c>
      <c r="Y9" s="78">
        <v>6161</v>
      </c>
      <c r="Z9" s="78">
        <v>6413.75</v>
      </c>
      <c r="AA9" s="78">
        <v>6704.25</v>
      </c>
      <c r="AB9" s="78">
        <v>6951.75</v>
      </c>
      <c r="AC9" s="78">
        <v>7108</v>
      </c>
      <c r="AD9" s="78">
        <v>7270</v>
      </c>
      <c r="AE9" s="78">
        <v>7324.5</v>
      </c>
      <c r="AF9" s="78">
        <v>7479.25</v>
      </c>
      <c r="AG9" s="78">
        <v>7694.5</v>
      </c>
      <c r="AH9" s="79">
        <f t="shared" si="0"/>
        <v>215.25</v>
      </c>
      <c r="AI9" s="80">
        <f t="shared" si="1"/>
        <v>2.8779623625363505E-2</v>
      </c>
      <c r="AJ9" s="79">
        <f t="shared" si="2"/>
        <v>742.75</v>
      </c>
      <c r="AK9" s="80">
        <f t="shared" si="3"/>
        <v>0.10684360053224008</v>
      </c>
      <c r="AL9" s="79">
        <f t="shared" si="4"/>
        <v>1893.75</v>
      </c>
      <c r="AM9" s="80">
        <f t="shared" si="5"/>
        <v>0.32646640520622333</v>
      </c>
    </row>
    <row r="10" spans="1:40" x14ac:dyDescent="0.25">
      <c r="A10" s="76" t="s">
        <v>115</v>
      </c>
      <c r="B10" s="82" t="s">
        <v>116</v>
      </c>
      <c r="C10" s="78">
        <v>924.75</v>
      </c>
      <c r="D10" s="78">
        <v>995.25</v>
      </c>
      <c r="E10" s="78">
        <v>1046.5</v>
      </c>
      <c r="F10" s="78">
        <v>1126.25</v>
      </c>
      <c r="G10" s="78">
        <v>1178.5</v>
      </c>
      <c r="H10" s="78">
        <v>1271</v>
      </c>
      <c r="I10" s="78">
        <v>1357.5</v>
      </c>
      <c r="J10" s="78">
        <v>1449.75</v>
      </c>
      <c r="K10" s="78">
        <v>1498.75</v>
      </c>
      <c r="L10" s="78">
        <v>1529</v>
      </c>
      <c r="M10" s="78">
        <v>1588</v>
      </c>
      <c r="N10" s="78">
        <v>1627.5</v>
      </c>
      <c r="O10" s="78">
        <v>1690.75</v>
      </c>
      <c r="P10" s="78">
        <v>1681.5</v>
      </c>
      <c r="Q10" s="78">
        <v>1766.25</v>
      </c>
      <c r="R10" s="78">
        <v>1788.25</v>
      </c>
      <c r="S10" s="78">
        <v>1868.25</v>
      </c>
      <c r="T10" s="78">
        <v>2093.5</v>
      </c>
      <c r="U10" s="78">
        <v>2101.25</v>
      </c>
      <c r="V10" s="78">
        <v>2064.25</v>
      </c>
      <c r="W10" s="78">
        <v>2082</v>
      </c>
      <c r="X10" s="78">
        <v>2148.5</v>
      </c>
      <c r="Y10" s="78">
        <v>2238.5</v>
      </c>
      <c r="Z10" s="78">
        <v>2362.75</v>
      </c>
      <c r="AA10" s="78">
        <v>2477.5</v>
      </c>
      <c r="AB10" s="78">
        <v>2592.5</v>
      </c>
      <c r="AC10" s="78">
        <v>2612.25</v>
      </c>
      <c r="AD10" s="78">
        <v>2655</v>
      </c>
      <c r="AE10" s="78">
        <v>2638.75</v>
      </c>
      <c r="AF10" s="78">
        <v>2712</v>
      </c>
      <c r="AG10" s="78">
        <v>2754.75</v>
      </c>
      <c r="AH10" s="79">
        <f t="shared" si="0"/>
        <v>42.75</v>
      </c>
      <c r="AI10" s="80">
        <f t="shared" si="1"/>
        <v>1.5763274336283186E-2</v>
      </c>
      <c r="AJ10" s="79">
        <f t="shared" si="2"/>
        <v>162.25</v>
      </c>
      <c r="AK10" s="80">
        <f t="shared" si="3"/>
        <v>6.2584378013500488E-2</v>
      </c>
      <c r="AL10" s="79">
        <f t="shared" si="4"/>
        <v>672.75</v>
      </c>
      <c r="AM10" s="80">
        <f t="shared" si="5"/>
        <v>0.32312680115273773</v>
      </c>
    </row>
    <row r="11" spans="1:40" x14ac:dyDescent="0.25">
      <c r="A11" s="76" t="s">
        <v>117</v>
      </c>
      <c r="B11" s="82" t="s">
        <v>118</v>
      </c>
      <c r="C11" s="78">
        <v>2101</v>
      </c>
      <c r="D11" s="78">
        <v>2143.25</v>
      </c>
      <c r="E11" s="78">
        <v>2178.5</v>
      </c>
      <c r="F11" s="78">
        <v>2284</v>
      </c>
      <c r="G11" s="78">
        <v>2373.25</v>
      </c>
      <c r="H11" s="78">
        <v>2427.5</v>
      </c>
      <c r="I11" s="78">
        <v>2505.25</v>
      </c>
      <c r="J11" s="78">
        <v>2668.75</v>
      </c>
      <c r="K11" s="78">
        <v>2706</v>
      </c>
      <c r="L11" s="78">
        <v>2726.75</v>
      </c>
      <c r="M11" s="78">
        <v>2769.25</v>
      </c>
      <c r="N11" s="78">
        <v>2785.75</v>
      </c>
      <c r="O11" s="78">
        <v>2763.5</v>
      </c>
      <c r="P11" s="78">
        <v>2740</v>
      </c>
      <c r="Q11" s="78">
        <v>2829</v>
      </c>
      <c r="R11" s="78">
        <v>2956</v>
      </c>
      <c r="S11" s="78">
        <v>2978.25</v>
      </c>
      <c r="T11" s="78">
        <v>3201.75</v>
      </c>
      <c r="U11" s="78">
        <v>3113.75</v>
      </c>
      <c r="V11" s="78">
        <v>3110</v>
      </c>
      <c r="W11" s="78">
        <v>3096.25</v>
      </c>
      <c r="X11" s="78">
        <v>3217.25</v>
      </c>
      <c r="Y11" s="78">
        <v>3268</v>
      </c>
      <c r="Z11" s="78">
        <v>3349.25</v>
      </c>
      <c r="AA11" s="78">
        <v>3486.75</v>
      </c>
      <c r="AB11" s="78">
        <v>3577.5</v>
      </c>
      <c r="AC11" s="78">
        <v>3684.5</v>
      </c>
      <c r="AD11" s="78">
        <v>3768.5</v>
      </c>
      <c r="AE11" s="78">
        <v>3804.25</v>
      </c>
      <c r="AF11" s="78">
        <v>3839</v>
      </c>
      <c r="AG11" s="78">
        <v>3964.25</v>
      </c>
      <c r="AH11" s="79">
        <f t="shared" si="0"/>
        <v>125.25</v>
      </c>
      <c r="AI11" s="80">
        <f t="shared" si="1"/>
        <v>3.2625683771815579E-2</v>
      </c>
      <c r="AJ11" s="79">
        <f t="shared" si="2"/>
        <v>386.75</v>
      </c>
      <c r="AK11" s="80">
        <f t="shared" si="3"/>
        <v>0.10810621942697414</v>
      </c>
      <c r="AL11" s="79">
        <f t="shared" si="4"/>
        <v>868</v>
      </c>
      <c r="AM11" s="80">
        <f t="shared" si="5"/>
        <v>0.28033911990310861</v>
      </c>
    </row>
    <row r="12" spans="1:40" x14ac:dyDescent="0.25">
      <c r="A12" s="76" t="s">
        <v>119</v>
      </c>
      <c r="B12" s="82" t="s">
        <v>120</v>
      </c>
      <c r="C12" s="78">
        <v>267.25</v>
      </c>
      <c r="D12" s="78">
        <v>288.5</v>
      </c>
      <c r="E12" s="78">
        <v>303.5</v>
      </c>
      <c r="F12" s="78">
        <v>326.75</v>
      </c>
      <c r="G12" s="78">
        <v>349.25</v>
      </c>
      <c r="H12" s="78">
        <v>387.25</v>
      </c>
      <c r="I12" s="78">
        <v>414</v>
      </c>
      <c r="J12" s="78">
        <v>459.25</v>
      </c>
      <c r="K12" s="78">
        <v>475</v>
      </c>
      <c r="L12" s="78">
        <v>473.5</v>
      </c>
      <c r="M12" s="78">
        <v>495.25</v>
      </c>
      <c r="N12" s="78">
        <v>502.25</v>
      </c>
      <c r="O12" s="78">
        <v>489</v>
      </c>
      <c r="P12" s="78">
        <v>480.5</v>
      </c>
      <c r="Q12" s="78">
        <v>502.75</v>
      </c>
      <c r="R12" s="78">
        <v>511</v>
      </c>
      <c r="S12" s="78">
        <v>533.75</v>
      </c>
      <c r="T12" s="78">
        <v>580.5</v>
      </c>
      <c r="U12" s="78">
        <v>569</v>
      </c>
      <c r="V12" s="78">
        <v>558</v>
      </c>
      <c r="W12" s="78">
        <v>555.5</v>
      </c>
      <c r="X12" s="78">
        <v>572.25</v>
      </c>
      <c r="Y12" s="78">
        <v>597.5</v>
      </c>
      <c r="Z12" s="78">
        <v>643.25</v>
      </c>
      <c r="AA12" s="78">
        <v>687</v>
      </c>
      <c r="AB12" s="78">
        <v>735.75</v>
      </c>
      <c r="AC12" s="78">
        <v>768.5</v>
      </c>
      <c r="AD12" s="78">
        <v>799</v>
      </c>
      <c r="AE12" s="78">
        <v>829.75</v>
      </c>
      <c r="AF12" s="78">
        <v>873</v>
      </c>
      <c r="AG12" s="78">
        <v>916.5</v>
      </c>
      <c r="AH12" s="79">
        <f t="shared" si="0"/>
        <v>43.5</v>
      </c>
      <c r="AI12" s="80">
        <f t="shared" si="1"/>
        <v>4.9828178694158079E-2</v>
      </c>
      <c r="AJ12" s="79">
        <f t="shared" si="2"/>
        <v>180.75</v>
      </c>
      <c r="AK12" s="80">
        <f t="shared" si="3"/>
        <v>0.24566768603465852</v>
      </c>
      <c r="AL12" s="79">
        <f t="shared" si="4"/>
        <v>361</v>
      </c>
      <c r="AM12" s="80">
        <f t="shared" si="5"/>
        <v>0.64986498649864988</v>
      </c>
    </row>
    <row r="13" spans="1:40" x14ac:dyDescent="0.25">
      <c r="A13" s="76" t="s">
        <v>121</v>
      </c>
      <c r="B13" s="82" t="s">
        <v>122</v>
      </c>
      <c r="C13" s="78">
        <v>63.25</v>
      </c>
      <c r="D13" s="78">
        <v>64</v>
      </c>
      <c r="E13" s="78">
        <v>67.25</v>
      </c>
      <c r="F13" s="78">
        <v>69</v>
      </c>
      <c r="G13" s="78">
        <v>73</v>
      </c>
      <c r="H13" s="78">
        <v>75.25</v>
      </c>
      <c r="I13" s="78">
        <v>77.5</v>
      </c>
      <c r="J13" s="78">
        <v>75.25</v>
      </c>
      <c r="K13" s="78">
        <v>74.5</v>
      </c>
      <c r="L13" s="78">
        <v>71.5</v>
      </c>
      <c r="M13" s="78">
        <v>77.5</v>
      </c>
      <c r="N13" s="78">
        <v>80.75</v>
      </c>
      <c r="O13" s="78">
        <v>89</v>
      </c>
      <c r="P13" s="78">
        <v>93.75</v>
      </c>
      <c r="Q13" s="78">
        <v>92.5</v>
      </c>
      <c r="R13" s="78">
        <v>87</v>
      </c>
      <c r="S13" s="78">
        <v>88</v>
      </c>
      <c r="T13" s="78">
        <v>99.25</v>
      </c>
      <c r="U13" s="78">
        <v>100.25</v>
      </c>
      <c r="V13" s="78">
        <v>102.5</v>
      </c>
      <c r="W13" s="78">
        <v>104.25</v>
      </c>
      <c r="X13" s="78">
        <v>102.75</v>
      </c>
      <c r="Y13" s="78">
        <v>104.25</v>
      </c>
      <c r="Z13" s="78">
        <v>104.75</v>
      </c>
      <c r="AA13" s="78">
        <v>104.25</v>
      </c>
      <c r="AB13" s="78">
        <v>104.25</v>
      </c>
      <c r="AC13" s="78">
        <v>106.25</v>
      </c>
      <c r="AD13" s="78">
        <v>113</v>
      </c>
      <c r="AE13" s="78">
        <v>119</v>
      </c>
      <c r="AF13" s="78">
        <v>120.25</v>
      </c>
      <c r="AG13" s="78">
        <v>127.25</v>
      </c>
      <c r="AH13" s="79">
        <f t="shared" si="0"/>
        <v>7</v>
      </c>
      <c r="AI13" s="80">
        <f t="shared" si="1"/>
        <v>5.8212058212058215E-2</v>
      </c>
      <c r="AJ13" s="79">
        <f t="shared" si="2"/>
        <v>23</v>
      </c>
      <c r="AK13" s="80">
        <f t="shared" si="3"/>
        <v>0.22062350119904076</v>
      </c>
      <c r="AL13" s="79">
        <f t="shared" si="4"/>
        <v>23</v>
      </c>
      <c r="AM13" s="80">
        <f t="shared" si="5"/>
        <v>0.22062350119904076</v>
      </c>
    </row>
    <row r="14" spans="1:40" x14ac:dyDescent="0.25">
      <c r="A14" s="76" t="s">
        <v>123</v>
      </c>
      <c r="B14" s="77" t="s">
        <v>124</v>
      </c>
      <c r="C14" s="78">
        <v>341.5</v>
      </c>
      <c r="D14" s="78">
        <v>369.5</v>
      </c>
      <c r="E14" s="78">
        <v>405.5</v>
      </c>
      <c r="F14" s="78">
        <v>444.5</v>
      </c>
      <c r="G14" s="78">
        <v>465.25</v>
      </c>
      <c r="H14" s="78">
        <v>531</v>
      </c>
      <c r="I14" s="78">
        <v>563</v>
      </c>
      <c r="J14" s="78">
        <v>618</v>
      </c>
      <c r="K14" s="78">
        <v>634</v>
      </c>
      <c r="L14" s="78">
        <v>668</v>
      </c>
      <c r="M14" s="78">
        <v>744.75</v>
      </c>
      <c r="N14" s="78">
        <v>752.25</v>
      </c>
      <c r="O14" s="78">
        <v>718</v>
      </c>
      <c r="P14" s="78">
        <v>690.5</v>
      </c>
      <c r="Q14" s="78">
        <v>709.75</v>
      </c>
      <c r="R14" s="78">
        <v>721</v>
      </c>
      <c r="S14" s="78">
        <v>744.75</v>
      </c>
      <c r="T14" s="78">
        <v>790</v>
      </c>
      <c r="U14" s="78">
        <v>768.75</v>
      </c>
      <c r="V14" s="78">
        <v>772.25</v>
      </c>
      <c r="W14" s="78">
        <v>770</v>
      </c>
      <c r="X14" s="78">
        <v>785.5</v>
      </c>
      <c r="Y14" s="78">
        <v>799.75</v>
      </c>
      <c r="Z14" s="78">
        <v>843</v>
      </c>
      <c r="AA14" s="78">
        <v>893.25</v>
      </c>
      <c r="AB14" s="78">
        <v>922.75</v>
      </c>
      <c r="AC14" s="78">
        <v>1000.25</v>
      </c>
      <c r="AD14" s="78">
        <v>1038</v>
      </c>
      <c r="AE14" s="78">
        <v>1089.5</v>
      </c>
      <c r="AF14" s="78">
        <v>1230.75</v>
      </c>
      <c r="AG14" s="78">
        <v>1424</v>
      </c>
      <c r="AH14" s="79">
        <f t="shared" si="0"/>
        <v>193.25</v>
      </c>
      <c r="AI14" s="80">
        <f t="shared" si="1"/>
        <v>0.15701807840747511</v>
      </c>
      <c r="AJ14" s="79">
        <f t="shared" si="2"/>
        <v>501.25</v>
      </c>
      <c r="AK14" s="80">
        <f t="shared" si="3"/>
        <v>0.54321322134922789</v>
      </c>
      <c r="AL14" s="79">
        <f t="shared" si="4"/>
        <v>654</v>
      </c>
      <c r="AM14" s="80">
        <f t="shared" si="5"/>
        <v>0.8493506493506493</v>
      </c>
    </row>
    <row r="15" spans="1:40" x14ac:dyDescent="0.25">
      <c r="A15" s="76" t="s">
        <v>125</v>
      </c>
      <c r="B15" s="77" t="s">
        <v>126</v>
      </c>
      <c r="C15" s="78">
        <v>1821</v>
      </c>
      <c r="D15" s="78">
        <v>1893.75</v>
      </c>
      <c r="E15" s="78">
        <v>1956.5</v>
      </c>
      <c r="F15" s="78">
        <v>2069.75</v>
      </c>
      <c r="G15" s="78">
        <v>2202.5</v>
      </c>
      <c r="H15" s="78">
        <v>2305.5</v>
      </c>
      <c r="I15" s="78">
        <v>2391.75</v>
      </c>
      <c r="J15" s="78">
        <v>2507</v>
      </c>
      <c r="K15" s="78">
        <v>2525.75</v>
      </c>
      <c r="L15" s="78">
        <v>2528.5</v>
      </c>
      <c r="M15" s="78">
        <v>2584.5</v>
      </c>
      <c r="N15" s="78">
        <v>2633</v>
      </c>
      <c r="O15" s="78">
        <v>2701</v>
      </c>
      <c r="P15" s="78">
        <v>2777.5</v>
      </c>
      <c r="Q15" s="78">
        <v>2920</v>
      </c>
      <c r="R15" s="78">
        <v>3046.75</v>
      </c>
      <c r="S15" s="78">
        <v>3184.25</v>
      </c>
      <c r="T15" s="78">
        <v>3481.75</v>
      </c>
      <c r="U15" s="78">
        <v>3429</v>
      </c>
      <c r="V15" s="78">
        <v>3399.75</v>
      </c>
      <c r="W15" s="78">
        <v>3388.5</v>
      </c>
      <c r="X15" s="78">
        <v>3454.25</v>
      </c>
      <c r="Y15" s="78">
        <v>3548.5</v>
      </c>
      <c r="Z15" s="78">
        <v>3677</v>
      </c>
      <c r="AA15" s="78">
        <v>3848.25</v>
      </c>
      <c r="AB15" s="78">
        <v>3991.75</v>
      </c>
      <c r="AC15" s="78">
        <v>4183.25</v>
      </c>
      <c r="AD15" s="78">
        <v>4436.5</v>
      </c>
      <c r="AE15" s="78">
        <v>4663.25</v>
      </c>
      <c r="AF15" s="78">
        <v>4906.5</v>
      </c>
      <c r="AG15" s="78">
        <v>5202.25</v>
      </c>
      <c r="AH15" s="79">
        <f t="shared" si="0"/>
        <v>295.75</v>
      </c>
      <c r="AI15" s="80">
        <f t="shared" si="1"/>
        <v>6.0277183328238053E-2</v>
      </c>
      <c r="AJ15" s="79">
        <f t="shared" si="2"/>
        <v>1210.5</v>
      </c>
      <c r="AK15" s="80">
        <f t="shared" si="3"/>
        <v>0.30325045406150186</v>
      </c>
      <c r="AL15" s="79">
        <f t="shared" si="4"/>
        <v>1813.75</v>
      </c>
      <c r="AM15" s="80">
        <f t="shared" si="5"/>
        <v>0.53526634203925039</v>
      </c>
    </row>
    <row r="16" spans="1:40" x14ac:dyDescent="0.25">
      <c r="A16" s="76" t="s">
        <v>127</v>
      </c>
      <c r="B16" s="82" t="s">
        <v>128</v>
      </c>
      <c r="C16" s="78">
        <v>909.75</v>
      </c>
      <c r="D16" s="78">
        <v>919.25</v>
      </c>
      <c r="E16" s="78">
        <v>941.75</v>
      </c>
      <c r="F16" s="78">
        <v>987.75</v>
      </c>
      <c r="G16" s="78">
        <v>1043</v>
      </c>
      <c r="H16" s="78">
        <v>1108.25</v>
      </c>
      <c r="I16" s="78">
        <v>1163</v>
      </c>
      <c r="J16" s="78">
        <v>1201.5</v>
      </c>
      <c r="K16" s="78">
        <v>1203.25</v>
      </c>
      <c r="L16" s="78">
        <v>1216.75</v>
      </c>
      <c r="M16" s="78">
        <v>1253.5</v>
      </c>
      <c r="N16" s="78">
        <v>1284.75</v>
      </c>
      <c r="O16" s="78">
        <v>1333</v>
      </c>
      <c r="P16" s="78">
        <v>1348.5</v>
      </c>
      <c r="Q16" s="78">
        <v>1432</v>
      </c>
      <c r="R16" s="78">
        <v>1509.5</v>
      </c>
      <c r="S16" s="78">
        <v>1565.25</v>
      </c>
      <c r="T16" s="78">
        <v>1651.75</v>
      </c>
      <c r="U16" s="78">
        <v>1618.25</v>
      </c>
      <c r="V16" s="78">
        <v>1623</v>
      </c>
      <c r="W16" s="78">
        <v>1632.75</v>
      </c>
      <c r="X16" s="78">
        <v>1658.75</v>
      </c>
      <c r="Y16" s="78">
        <v>1726</v>
      </c>
      <c r="Z16" s="78">
        <v>1784.75</v>
      </c>
      <c r="AA16" s="78">
        <v>1841.75</v>
      </c>
      <c r="AB16" s="78">
        <v>1883.75</v>
      </c>
      <c r="AC16" s="78">
        <v>1948</v>
      </c>
      <c r="AD16" s="78">
        <v>2030.75</v>
      </c>
      <c r="AE16" s="78">
        <v>2101.5</v>
      </c>
      <c r="AF16" s="78">
        <v>2186.5</v>
      </c>
      <c r="AG16" s="78">
        <v>2323.75</v>
      </c>
      <c r="AH16" s="79">
        <f t="shared" si="0"/>
        <v>137.25</v>
      </c>
      <c r="AI16" s="80">
        <f t="shared" si="1"/>
        <v>6.2771552709810205E-2</v>
      </c>
      <c r="AJ16" s="79">
        <f t="shared" si="2"/>
        <v>440</v>
      </c>
      <c r="AK16" s="80">
        <f t="shared" si="3"/>
        <v>0.23357664233576642</v>
      </c>
      <c r="AL16" s="79">
        <f t="shared" si="4"/>
        <v>691</v>
      </c>
      <c r="AM16" s="80">
        <f t="shared" si="5"/>
        <v>0.42321237176542642</v>
      </c>
    </row>
    <row r="17" spans="1:39" x14ac:dyDescent="0.25">
      <c r="A17" s="76" t="s">
        <v>129</v>
      </c>
      <c r="B17" s="82" t="s">
        <v>130</v>
      </c>
      <c r="C17" s="78">
        <v>911.75</v>
      </c>
      <c r="D17" s="78">
        <v>975.75</v>
      </c>
      <c r="E17" s="78">
        <v>1015.75</v>
      </c>
      <c r="F17" s="78">
        <v>1083</v>
      </c>
      <c r="G17" s="78">
        <v>1160.5</v>
      </c>
      <c r="H17" s="78">
        <v>1199</v>
      </c>
      <c r="I17" s="78">
        <v>1231.25</v>
      </c>
      <c r="J17" s="78">
        <v>1307.5</v>
      </c>
      <c r="K17" s="78">
        <v>1325.75</v>
      </c>
      <c r="L17" s="78">
        <v>1316.25</v>
      </c>
      <c r="M17" s="78">
        <v>1335.75</v>
      </c>
      <c r="N17" s="78">
        <v>1355.25</v>
      </c>
      <c r="O17" s="78">
        <v>1380.5</v>
      </c>
      <c r="P17" s="78">
        <v>1440.75</v>
      </c>
      <c r="Q17" s="78">
        <v>1499.75</v>
      </c>
      <c r="R17" s="78">
        <v>1552</v>
      </c>
      <c r="S17" s="78">
        <v>1634.5</v>
      </c>
      <c r="T17" s="78">
        <v>1845</v>
      </c>
      <c r="U17" s="78">
        <v>1822.75</v>
      </c>
      <c r="V17" s="78">
        <v>1788</v>
      </c>
      <c r="W17" s="78">
        <v>1767</v>
      </c>
      <c r="X17" s="78">
        <v>1810.5</v>
      </c>
      <c r="Y17" s="78">
        <v>1837.75</v>
      </c>
      <c r="Z17" s="78">
        <v>1907</v>
      </c>
      <c r="AA17" s="78">
        <v>2022</v>
      </c>
      <c r="AB17" s="78">
        <v>2128</v>
      </c>
      <c r="AC17" s="78">
        <v>2259</v>
      </c>
      <c r="AD17" s="78">
        <v>2436.75</v>
      </c>
      <c r="AE17" s="78">
        <v>2592.25</v>
      </c>
      <c r="AF17" s="78">
        <v>2750</v>
      </c>
      <c r="AG17" s="78">
        <v>2910.5</v>
      </c>
      <c r="AH17" s="79">
        <f t="shared" si="0"/>
        <v>160.5</v>
      </c>
      <c r="AI17" s="80">
        <f t="shared" si="1"/>
        <v>5.8363636363636361E-2</v>
      </c>
      <c r="AJ17" s="79">
        <f t="shared" si="2"/>
        <v>782.5</v>
      </c>
      <c r="AK17" s="80">
        <f t="shared" si="3"/>
        <v>0.36771616541353386</v>
      </c>
      <c r="AL17" s="79">
        <f t="shared" si="4"/>
        <v>1143.5</v>
      </c>
      <c r="AM17" s="80">
        <f t="shared" si="5"/>
        <v>0.6471420486700622</v>
      </c>
    </row>
    <row r="18" spans="1:39" x14ac:dyDescent="0.25">
      <c r="A18" s="76" t="s">
        <v>131</v>
      </c>
      <c r="B18" s="77" t="s">
        <v>132</v>
      </c>
      <c r="C18" s="78">
        <v>2780.25</v>
      </c>
      <c r="D18" s="78">
        <v>3035.25</v>
      </c>
      <c r="E18" s="78">
        <v>3169.5</v>
      </c>
      <c r="F18" s="78">
        <v>3491</v>
      </c>
      <c r="G18" s="78">
        <v>3740.25</v>
      </c>
      <c r="H18" s="78">
        <v>4144.25</v>
      </c>
      <c r="I18" s="78">
        <v>4422.5</v>
      </c>
      <c r="J18" s="78">
        <v>4923.75</v>
      </c>
      <c r="K18" s="78">
        <v>5204</v>
      </c>
      <c r="L18" s="78">
        <v>5510</v>
      </c>
      <c r="M18" s="78">
        <v>5859.75</v>
      </c>
      <c r="N18" s="78">
        <v>6058.75</v>
      </c>
      <c r="O18" s="78">
        <v>6260</v>
      </c>
      <c r="P18" s="78">
        <v>6428.5</v>
      </c>
      <c r="Q18" s="78">
        <v>6893</v>
      </c>
      <c r="R18" s="78">
        <v>7248.25</v>
      </c>
      <c r="S18" s="78">
        <v>7565</v>
      </c>
      <c r="T18" s="78">
        <v>8442.75</v>
      </c>
      <c r="U18" s="78">
        <v>8683.25</v>
      </c>
      <c r="V18" s="78">
        <v>8886.5</v>
      </c>
      <c r="W18" s="78">
        <v>9220.5</v>
      </c>
      <c r="X18" s="78">
        <v>9630</v>
      </c>
      <c r="Y18" s="78">
        <v>10195.75</v>
      </c>
      <c r="Z18" s="78">
        <v>10697</v>
      </c>
      <c r="AA18" s="78">
        <v>11386.75</v>
      </c>
      <c r="AB18" s="78">
        <v>12107.25</v>
      </c>
      <c r="AC18" s="78">
        <v>12606.75</v>
      </c>
      <c r="AD18" s="78">
        <v>13249.25</v>
      </c>
      <c r="AE18" s="78">
        <v>13912.25</v>
      </c>
      <c r="AF18" s="78">
        <v>14771.25</v>
      </c>
      <c r="AG18" s="78">
        <v>15618</v>
      </c>
      <c r="AH18" s="79">
        <f t="shared" si="0"/>
        <v>846.75</v>
      </c>
      <c r="AI18" s="80">
        <f t="shared" si="1"/>
        <v>5.7324193957857324E-2</v>
      </c>
      <c r="AJ18" s="79">
        <f t="shared" si="2"/>
        <v>3510.75</v>
      </c>
      <c r="AK18" s="80">
        <f t="shared" si="3"/>
        <v>0.28997088521340519</v>
      </c>
      <c r="AL18" s="79">
        <f t="shared" si="4"/>
        <v>6397.5</v>
      </c>
      <c r="AM18" s="80">
        <f t="shared" si="5"/>
        <v>0.6938343907597202</v>
      </c>
    </row>
    <row r="19" spans="1:39" x14ac:dyDescent="0.25">
      <c r="A19" s="76" t="s">
        <v>133</v>
      </c>
      <c r="B19" s="82" t="s">
        <v>134</v>
      </c>
      <c r="C19" s="78">
        <v>1991.5</v>
      </c>
      <c r="D19" s="78">
        <v>2191</v>
      </c>
      <c r="E19" s="78">
        <v>2268.75</v>
      </c>
      <c r="F19" s="78">
        <v>2493</v>
      </c>
      <c r="G19" s="78">
        <v>2701.75</v>
      </c>
      <c r="H19" s="78">
        <v>3024.5</v>
      </c>
      <c r="I19" s="78">
        <v>3234.25</v>
      </c>
      <c r="J19" s="78">
        <v>3629.25</v>
      </c>
      <c r="K19" s="78">
        <v>3867.75</v>
      </c>
      <c r="L19" s="78">
        <v>4113</v>
      </c>
      <c r="M19" s="78">
        <v>4366.75</v>
      </c>
      <c r="N19" s="78">
        <v>4505.5</v>
      </c>
      <c r="O19" s="78">
        <v>4622</v>
      </c>
      <c r="P19" s="78">
        <v>4756.5</v>
      </c>
      <c r="Q19" s="78">
        <v>5087</v>
      </c>
      <c r="R19" s="78">
        <v>5371</v>
      </c>
      <c r="S19" s="78">
        <v>5646.25</v>
      </c>
      <c r="T19" s="78">
        <v>6278.5</v>
      </c>
      <c r="U19" s="78">
        <v>6486</v>
      </c>
      <c r="V19" s="78">
        <v>6662.75</v>
      </c>
      <c r="W19" s="78">
        <v>6929</v>
      </c>
      <c r="X19" s="78">
        <v>7257</v>
      </c>
      <c r="Y19" s="78">
        <v>7697.5</v>
      </c>
      <c r="Z19" s="78">
        <v>8088.5</v>
      </c>
      <c r="AA19" s="78">
        <v>8669.75</v>
      </c>
      <c r="AB19" s="78">
        <v>9276</v>
      </c>
      <c r="AC19" s="78">
        <v>9645.25</v>
      </c>
      <c r="AD19" s="78">
        <v>10125.75</v>
      </c>
      <c r="AE19" s="78">
        <v>10627.25</v>
      </c>
      <c r="AF19" s="78">
        <v>11277.5</v>
      </c>
      <c r="AG19" s="78">
        <v>12016.5</v>
      </c>
      <c r="AH19" s="79">
        <f t="shared" si="0"/>
        <v>739</v>
      </c>
      <c r="AI19" s="80">
        <f t="shared" si="1"/>
        <v>6.5528707603635564E-2</v>
      </c>
      <c r="AJ19" s="79">
        <f t="shared" si="2"/>
        <v>2740.5</v>
      </c>
      <c r="AK19" s="80">
        <f t="shared" si="3"/>
        <v>0.2954398447606727</v>
      </c>
      <c r="AL19" s="79">
        <f t="shared" si="4"/>
        <v>5087.5</v>
      </c>
      <c r="AM19" s="80">
        <f t="shared" si="5"/>
        <v>0.73423293404531675</v>
      </c>
    </row>
    <row r="20" spans="1:39" x14ac:dyDescent="0.25">
      <c r="A20" s="76" t="s">
        <v>135</v>
      </c>
      <c r="B20" s="82" t="s">
        <v>136</v>
      </c>
      <c r="C20" s="78">
        <v>13.75</v>
      </c>
      <c r="D20" s="78">
        <v>13.25</v>
      </c>
      <c r="E20" s="78">
        <v>13</v>
      </c>
      <c r="F20" s="78">
        <v>15.75</v>
      </c>
      <c r="G20" s="78">
        <v>17.75</v>
      </c>
      <c r="H20" s="78">
        <v>22</v>
      </c>
      <c r="I20" s="78">
        <v>20.75</v>
      </c>
      <c r="J20" s="78">
        <v>20</v>
      </c>
      <c r="K20" s="78">
        <v>24.75</v>
      </c>
      <c r="L20" s="78">
        <v>29.5</v>
      </c>
      <c r="M20" s="78">
        <v>62</v>
      </c>
      <c r="N20" s="78">
        <v>58</v>
      </c>
      <c r="O20" s="78">
        <v>75.25</v>
      </c>
      <c r="P20" s="78">
        <v>80.75</v>
      </c>
      <c r="Q20" s="78">
        <v>90.25</v>
      </c>
      <c r="R20" s="78">
        <v>96</v>
      </c>
      <c r="S20" s="78">
        <v>100.5</v>
      </c>
      <c r="T20" s="78">
        <v>111.75</v>
      </c>
      <c r="U20" s="78">
        <v>122</v>
      </c>
      <c r="V20" s="78">
        <v>128.25</v>
      </c>
      <c r="W20" s="78">
        <v>136.5</v>
      </c>
      <c r="X20" s="78">
        <v>141.25</v>
      </c>
      <c r="Y20" s="78">
        <v>157.5</v>
      </c>
      <c r="Z20" s="78">
        <v>172.25</v>
      </c>
      <c r="AA20" s="78">
        <v>181</v>
      </c>
      <c r="AB20" s="78">
        <v>184.25</v>
      </c>
      <c r="AC20" s="78">
        <v>207.75</v>
      </c>
      <c r="AD20" s="78">
        <v>243.5</v>
      </c>
      <c r="AE20" s="78">
        <v>271.25</v>
      </c>
      <c r="AF20" s="78">
        <v>299.25</v>
      </c>
      <c r="AG20" s="78">
        <v>320.25</v>
      </c>
      <c r="AH20" s="79">
        <f t="shared" si="0"/>
        <v>21</v>
      </c>
      <c r="AI20" s="80">
        <f t="shared" si="1"/>
        <v>7.0175438596491224E-2</v>
      </c>
      <c r="AJ20" s="79">
        <f t="shared" si="2"/>
        <v>136</v>
      </c>
      <c r="AK20" s="80">
        <f t="shared" si="3"/>
        <v>0.73812754409769332</v>
      </c>
      <c r="AL20" s="79">
        <f t="shared" si="4"/>
        <v>183.75</v>
      </c>
      <c r="AM20" s="80">
        <f t="shared" si="5"/>
        <v>1.3461538461538463</v>
      </c>
    </row>
    <row r="21" spans="1:39" x14ac:dyDescent="0.25">
      <c r="A21" s="76" t="s">
        <v>137</v>
      </c>
      <c r="B21" s="82" t="s">
        <v>138</v>
      </c>
      <c r="C21" s="78">
        <v>775.5</v>
      </c>
      <c r="D21" s="78">
        <v>833</v>
      </c>
      <c r="E21" s="78">
        <v>888.75</v>
      </c>
      <c r="F21" s="78">
        <v>983.25</v>
      </c>
      <c r="G21" s="78">
        <v>1021.75</v>
      </c>
      <c r="H21" s="78">
        <v>1100.5</v>
      </c>
      <c r="I21" s="78">
        <v>1173.75</v>
      </c>
      <c r="J21" s="78">
        <v>1281.25</v>
      </c>
      <c r="K21" s="78">
        <v>1319.25</v>
      </c>
      <c r="L21" s="78">
        <v>1374.75</v>
      </c>
      <c r="M21" s="78">
        <v>1439.75</v>
      </c>
      <c r="N21" s="78">
        <v>1506.25</v>
      </c>
      <c r="O21" s="78">
        <v>1579.75</v>
      </c>
      <c r="P21" s="78">
        <v>1612.25</v>
      </c>
      <c r="Q21" s="78">
        <v>1744</v>
      </c>
      <c r="R21" s="78">
        <v>1809</v>
      </c>
      <c r="S21" s="78">
        <v>1849.25</v>
      </c>
      <c r="T21" s="78">
        <v>2087.75</v>
      </c>
      <c r="U21" s="78">
        <v>2112.5</v>
      </c>
      <c r="V21" s="78">
        <v>2125.5</v>
      </c>
      <c r="W21" s="78">
        <v>2188.5</v>
      </c>
      <c r="X21" s="78">
        <v>2266.75</v>
      </c>
      <c r="Y21" s="78">
        <v>2376.25</v>
      </c>
      <c r="Z21" s="78">
        <v>2473</v>
      </c>
      <c r="AA21" s="78">
        <v>2575.25</v>
      </c>
      <c r="AB21" s="78">
        <v>2691</v>
      </c>
      <c r="AC21" s="78">
        <v>2803.75</v>
      </c>
      <c r="AD21" s="78">
        <v>2930.5</v>
      </c>
      <c r="AE21" s="78">
        <v>3070.75</v>
      </c>
      <c r="AF21" s="78">
        <v>3255.75</v>
      </c>
      <c r="AG21" s="78">
        <v>3351</v>
      </c>
      <c r="AH21" s="79">
        <f t="shared" si="0"/>
        <v>95.25</v>
      </c>
      <c r="AI21" s="80">
        <f t="shared" si="1"/>
        <v>2.9255931812946327E-2</v>
      </c>
      <c r="AJ21" s="79">
        <f t="shared" si="2"/>
        <v>660</v>
      </c>
      <c r="AK21" s="80">
        <f t="shared" si="3"/>
        <v>0.24526198439241917</v>
      </c>
      <c r="AL21" s="79">
        <f t="shared" si="4"/>
        <v>1162.5</v>
      </c>
      <c r="AM21" s="80">
        <f t="shared" si="5"/>
        <v>0.53118574366004112</v>
      </c>
    </row>
    <row r="22" spans="1:39" x14ac:dyDescent="0.25">
      <c r="A22" s="76" t="s">
        <v>139</v>
      </c>
      <c r="B22" s="77" t="s">
        <v>140</v>
      </c>
      <c r="C22" s="78">
        <v>1690</v>
      </c>
      <c r="D22" s="78">
        <v>1768.5</v>
      </c>
      <c r="E22" s="78">
        <v>1827.5</v>
      </c>
      <c r="F22" s="78">
        <v>1917.5</v>
      </c>
      <c r="G22" s="78">
        <v>1995.75</v>
      </c>
      <c r="H22" s="78">
        <v>2104.25</v>
      </c>
      <c r="I22" s="78">
        <v>2188.75</v>
      </c>
      <c r="J22" s="78">
        <v>2309.25</v>
      </c>
      <c r="K22" s="78">
        <v>2382.75</v>
      </c>
      <c r="L22" s="78">
        <v>2463.75</v>
      </c>
      <c r="M22" s="78">
        <v>2568.75</v>
      </c>
      <c r="N22" s="78">
        <v>2647.5</v>
      </c>
      <c r="O22" s="78">
        <v>2735.5</v>
      </c>
      <c r="P22" s="78">
        <v>2836.5</v>
      </c>
      <c r="Q22" s="78">
        <v>2962</v>
      </c>
      <c r="R22" s="78">
        <v>3089.75</v>
      </c>
      <c r="S22" s="78">
        <v>3223.5</v>
      </c>
      <c r="T22" s="78">
        <v>3496</v>
      </c>
      <c r="U22" s="78">
        <v>3579</v>
      </c>
      <c r="V22" s="78">
        <v>3736.75</v>
      </c>
      <c r="W22" s="78">
        <v>3926</v>
      </c>
      <c r="X22" s="78">
        <v>4153</v>
      </c>
      <c r="Y22" s="78">
        <v>4451.5</v>
      </c>
      <c r="Z22" s="78">
        <v>5169.75</v>
      </c>
      <c r="AA22" s="78">
        <v>5517</v>
      </c>
      <c r="AB22" s="78">
        <v>5859.75</v>
      </c>
      <c r="AC22" s="78">
        <v>6206</v>
      </c>
      <c r="AD22" s="78">
        <v>6466.25</v>
      </c>
      <c r="AE22" s="78">
        <v>6601</v>
      </c>
      <c r="AF22" s="78">
        <v>6833.25</v>
      </c>
      <c r="AG22" s="78">
        <v>7184.5</v>
      </c>
      <c r="AH22" s="79">
        <f t="shared" si="0"/>
        <v>351.25</v>
      </c>
      <c r="AI22" s="80">
        <f t="shared" si="1"/>
        <v>5.1403065891047449E-2</v>
      </c>
      <c r="AJ22" s="79">
        <f t="shared" si="2"/>
        <v>1324.75</v>
      </c>
      <c r="AK22" s="80">
        <f t="shared" si="3"/>
        <v>0.22607619779000809</v>
      </c>
      <c r="AL22" s="79">
        <f t="shared" si="4"/>
        <v>3258.5</v>
      </c>
      <c r="AM22" s="80">
        <f t="shared" si="5"/>
        <v>0.82997962302598061</v>
      </c>
    </row>
    <row r="23" spans="1:39" x14ac:dyDescent="0.25">
      <c r="A23" s="76" t="s">
        <v>141</v>
      </c>
      <c r="B23" s="82" t="s">
        <v>142</v>
      </c>
      <c r="C23" s="78">
        <v>170</v>
      </c>
      <c r="D23" s="78">
        <v>179.25</v>
      </c>
      <c r="E23" s="78">
        <v>190.25</v>
      </c>
      <c r="F23" s="78">
        <v>215.25</v>
      </c>
      <c r="G23" s="78">
        <v>229.25</v>
      </c>
      <c r="H23" s="78">
        <v>253.25</v>
      </c>
      <c r="I23" s="78">
        <v>272.25</v>
      </c>
      <c r="J23" s="78">
        <v>314.25</v>
      </c>
      <c r="K23" s="78">
        <v>330.25</v>
      </c>
      <c r="L23" s="78">
        <v>356.75</v>
      </c>
      <c r="M23" s="78">
        <v>388</v>
      </c>
      <c r="N23" s="78">
        <v>408.25</v>
      </c>
      <c r="O23" s="78">
        <v>417</v>
      </c>
      <c r="P23" s="78">
        <v>430.75</v>
      </c>
      <c r="Q23" s="78">
        <v>458.75</v>
      </c>
      <c r="R23" s="78">
        <v>482</v>
      </c>
      <c r="S23" s="78">
        <v>503.75</v>
      </c>
      <c r="T23" s="78">
        <v>557</v>
      </c>
      <c r="U23" s="78">
        <v>586.75</v>
      </c>
      <c r="V23" s="78">
        <v>615</v>
      </c>
      <c r="W23" s="78">
        <v>636.5</v>
      </c>
      <c r="X23" s="78">
        <v>693.75</v>
      </c>
      <c r="Y23" s="78">
        <v>758.25</v>
      </c>
      <c r="Z23" s="78">
        <v>806.75</v>
      </c>
      <c r="AA23" s="78">
        <v>848.75</v>
      </c>
      <c r="AB23" s="78">
        <v>876.5</v>
      </c>
      <c r="AC23" s="78">
        <v>945</v>
      </c>
      <c r="AD23" s="78">
        <v>995.25</v>
      </c>
      <c r="AE23" s="78">
        <v>1038.75</v>
      </c>
      <c r="AF23" s="78">
        <v>1089</v>
      </c>
      <c r="AG23" s="78">
        <v>1150.75</v>
      </c>
      <c r="AH23" s="79">
        <f t="shared" si="0"/>
        <v>61.75</v>
      </c>
      <c r="AI23" s="80">
        <f t="shared" si="1"/>
        <v>5.6703397612488521E-2</v>
      </c>
      <c r="AJ23" s="79">
        <f t="shared" si="2"/>
        <v>274.25</v>
      </c>
      <c r="AK23" s="80">
        <f t="shared" si="3"/>
        <v>0.31289218482601255</v>
      </c>
      <c r="AL23" s="79">
        <f t="shared" si="4"/>
        <v>514.25</v>
      </c>
      <c r="AM23" s="80">
        <f t="shared" si="5"/>
        <v>0.80793401413982713</v>
      </c>
    </row>
    <row r="24" spans="1:39" x14ac:dyDescent="0.25">
      <c r="A24" s="76" t="s">
        <v>143</v>
      </c>
      <c r="B24" s="82" t="s">
        <v>144</v>
      </c>
      <c r="C24" s="78">
        <v>1520</v>
      </c>
      <c r="D24" s="78">
        <v>1589.25</v>
      </c>
      <c r="E24" s="78">
        <v>1637.25</v>
      </c>
      <c r="F24" s="78">
        <v>1702.25</v>
      </c>
      <c r="G24" s="78">
        <v>1766.5</v>
      </c>
      <c r="H24" s="78">
        <v>1851.25</v>
      </c>
      <c r="I24" s="78">
        <v>1917.5</v>
      </c>
      <c r="J24" s="78">
        <v>1995.5</v>
      </c>
      <c r="K24" s="78">
        <v>2053.5</v>
      </c>
      <c r="L24" s="78">
        <v>2107.75</v>
      </c>
      <c r="M24" s="78">
        <v>2183.25</v>
      </c>
      <c r="N24" s="78">
        <v>2241.25</v>
      </c>
      <c r="O24" s="78">
        <v>2321</v>
      </c>
      <c r="P24" s="78">
        <v>2409.5</v>
      </c>
      <c r="Q24" s="78">
        <v>2508.75</v>
      </c>
      <c r="R24" s="78">
        <v>2614.25</v>
      </c>
      <c r="S24" s="78">
        <v>2727.25</v>
      </c>
      <c r="T24" s="78">
        <v>2945.75</v>
      </c>
      <c r="U24" s="78">
        <v>3000.25</v>
      </c>
      <c r="V24" s="78">
        <v>3127.25</v>
      </c>
      <c r="W24" s="78">
        <v>3294.5</v>
      </c>
      <c r="X24" s="78">
        <v>3466.75</v>
      </c>
      <c r="Y24" s="78">
        <v>3701.75</v>
      </c>
      <c r="Z24" s="78">
        <v>4372.5</v>
      </c>
      <c r="AA24" s="78">
        <v>4677.75</v>
      </c>
      <c r="AB24" s="78">
        <v>4990.75</v>
      </c>
      <c r="AC24" s="78">
        <v>5271.5</v>
      </c>
      <c r="AD24" s="78">
        <v>5482</v>
      </c>
      <c r="AE24" s="78">
        <v>5573</v>
      </c>
      <c r="AF24" s="78">
        <v>5759.5</v>
      </c>
      <c r="AG24" s="78">
        <v>6049.25</v>
      </c>
      <c r="AH24" s="79">
        <f t="shared" si="0"/>
        <v>289.75</v>
      </c>
      <c r="AI24" s="80">
        <f t="shared" si="1"/>
        <v>5.0308186474520358E-2</v>
      </c>
      <c r="AJ24" s="79">
        <f t="shared" si="2"/>
        <v>1058.5</v>
      </c>
      <c r="AK24" s="80">
        <f t="shared" si="3"/>
        <v>0.21209237088613936</v>
      </c>
      <c r="AL24" s="79">
        <f t="shared" si="4"/>
        <v>2754.75</v>
      </c>
      <c r="AM24" s="80">
        <f t="shared" si="5"/>
        <v>0.83616633783578687</v>
      </c>
    </row>
    <row r="25" spans="1:39" x14ac:dyDescent="0.25">
      <c r="A25" s="76" t="s">
        <v>145</v>
      </c>
      <c r="B25" s="77" t="s">
        <v>146</v>
      </c>
      <c r="C25" s="78">
        <v>1265.75</v>
      </c>
      <c r="D25" s="78">
        <v>1347.75</v>
      </c>
      <c r="E25" s="78">
        <v>1382.75</v>
      </c>
      <c r="F25" s="78">
        <v>1471.25</v>
      </c>
      <c r="G25" s="78">
        <v>1550.75</v>
      </c>
      <c r="H25" s="78">
        <v>1652.25</v>
      </c>
      <c r="I25" s="78">
        <v>1715.25</v>
      </c>
      <c r="J25" s="78">
        <v>1840.5</v>
      </c>
      <c r="K25" s="78">
        <v>1892.75</v>
      </c>
      <c r="L25" s="78">
        <v>1942.75</v>
      </c>
      <c r="M25" s="78">
        <v>2003</v>
      </c>
      <c r="N25" s="78">
        <v>2075.75</v>
      </c>
      <c r="O25" s="78">
        <v>2151.25</v>
      </c>
      <c r="P25" s="78">
        <v>2203.25</v>
      </c>
      <c r="Q25" s="78">
        <v>2338.5</v>
      </c>
      <c r="R25" s="78">
        <v>2459</v>
      </c>
      <c r="S25" s="78">
        <v>2585.75</v>
      </c>
      <c r="T25" s="78">
        <v>2852.75</v>
      </c>
      <c r="U25" s="78">
        <v>2858.25</v>
      </c>
      <c r="V25" s="78">
        <v>2969</v>
      </c>
      <c r="W25" s="78">
        <v>3087.25</v>
      </c>
      <c r="X25" s="78">
        <v>3270.25</v>
      </c>
      <c r="Y25" s="78">
        <v>3378.5</v>
      </c>
      <c r="Z25" s="78">
        <v>3544</v>
      </c>
      <c r="AA25" s="78">
        <v>3705.75</v>
      </c>
      <c r="AB25" s="78">
        <v>3915.25</v>
      </c>
      <c r="AC25" s="78">
        <v>4111.75</v>
      </c>
      <c r="AD25" s="78">
        <v>4259.75</v>
      </c>
      <c r="AE25" s="78">
        <v>4428.25</v>
      </c>
      <c r="AF25" s="78">
        <v>4650.5</v>
      </c>
      <c r="AG25" s="78">
        <v>4795.5</v>
      </c>
      <c r="AH25" s="79">
        <f t="shared" si="0"/>
        <v>145</v>
      </c>
      <c r="AI25" s="80">
        <f t="shared" si="1"/>
        <v>3.1179443070637566E-2</v>
      </c>
      <c r="AJ25" s="79">
        <f t="shared" si="2"/>
        <v>880.25</v>
      </c>
      <c r="AK25" s="80">
        <f t="shared" si="3"/>
        <v>0.22482600089394036</v>
      </c>
      <c r="AL25" s="79">
        <f t="shared" si="4"/>
        <v>1708.25</v>
      </c>
      <c r="AM25" s="80">
        <f t="shared" si="5"/>
        <v>0.55332415580208927</v>
      </c>
    </row>
    <row r="26" spans="1:39" x14ac:dyDescent="0.25">
      <c r="A26" s="76" t="s">
        <v>147</v>
      </c>
      <c r="B26" s="82" t="s">
        <v>148</v>
      </c>
      <c r="C26" s="78">
        <v>207.25</v>
      </c>
      <c r="D26" s="78">
        <v>214.75</v>
      </c>
      <c r="E26" s="78">
        <v>228.75</v>
      </c>
      <c r="F26" s="78">
        <v>247.75</v>
      </c>
      <c r="G26" s="78">
        <v>257.75</v>
      </c>
      <c r="H26" s="78">
        <v>284.75</v>
      </c>
      <c r="I26" s="78">
        <v>301.25</v>
      </c>
      <c r="J26" s="78">
        <v>323</v>
      </c>
      <c r="K26" s="78">
        <v>342.75</v>
      </c>
      <c r="L26" s="78">
        <v>357.5</v>
      </c>
      <c r="M26" s="78">
        <v>360.75</v>
      </c>
      <c r="N26" s="78">
        <v>376.5</v>
      </c>
      <c r="O26" s="78">
        <v>405.5</v>
      </c>
      <c r="P26" s="78">
        <v>407.75</v>
      </c>
      <c r="Q26" s="78">
        <v>428.75</v>
      </c>
      <c r="R26" s="78">
        <v>453.25</v>
      </c>
      <c r="S26" s="78">
        <v>478.75</v>
      </c>
      <c r="T26" s="78">
        <v>525.25</v>
      </c>
      <c r="U26" s="78">
        <v>533</v>
      </c>
      <c r="V26" s="78">
        <v>546</v>
      </c>
      <c r="W26" s="78">
        <v>567.75</v>
      </c>
      <c r="X26" s="78">
        <v>600.75</v>
      </c>
      <c r="Y26" s="78">
        <v>625.25</v>
      </c>
      <c r="Z26" s="78">
        <v>674.25</v>
      </c>
      <c r="AA26" s="78">
        <v>741.25</v>
      </c>
      <c r="AB26" s="78">
        <v>810.25</v>
      </c>
      <c r="AC26" s="78">
        <v>870.75</v>
      </c>
      <c r="AD26" s="78">
        <v>886.75</v>
      </c>
      <c r="AE26" s="78">
        <v>918.25</v>
      </c>
      <c r="AF26" s="78">
        <v>972</v>
      </c>
      <c r="AG26" s="78">
        <v>1010.75</v>
      </c>
      <c r="AH26" s="79">
        <f t="shared" si="0"/>
        <v>38.75</v>
      </c>
      <c r="AI26" s="80">
        <f t="shared" si="1"/>
        <v>3.9866255144032921E-2</v>
      </c>
      <c r="AJ26" s="79">
        <f t="shared" si="2"/>
        <v>200.5</v>
      </c>
      <c r="AK26" s="80">
        <f t="shared" si="3"/>
        <v>0.24745448935513731</v>
      </c>
      <c r="AL26" s="79">
        <f t="shared" si="4"/>
        <v>443</v>
      </c>
      <c r="AM26" s="80">
        <f t="shared" si="5"/>
        <v>0.78027300748568917</v>
      </c>
    </row>
    <row r="27" spans="1:39" x14ac:dyDescent="0.25">
      <c r="A27" s="76" t="s">
        <v>149</v>
      </c>
      <c r="B27" s="82" t="s">
        <v>150</v>
      </c>
      <c r="C27" s="78">
        <v>1061.5</v>
      </c>
      <c r="D27" s="78">
        <v>1137</v>
      </c>
      <c r="E27" s="78">
        <v>1158.25</v>
      </c>
      <c r="F27" s="78">
        <v>1227.5</v>
      </c>
      <c r="G27" s="78">
        <v>1297.25</v>
      </c>
      <c r="H27" s="78">
        <v>1371.5</v>
      </c>
      <c r="I27" s="78">
        <v>1417.75</v>
      </c>
      <c r="J27" s="78">
        <v>1520.5</v>
      </c>
      <c r="K27" s="78">
        <v>1551.75</v>
      </c>
      <c r="L27" s="78">
        <v>1587</v>
      </c>
      <c r="M27" s="78">
        <v>1646</v>
      </c>
      <c r="N27" s="78">
        <v>1702.5</v>
      </c>
      <c r="O27" s="78">
        <v>1750</v>
      </c>
      <c r="P27" s="78">
        <v>1799.5</v>
      </c>
      <c r="Q27" s="78">
        <v>1912.5</v>
      </c>
      <c r="R27" s="78">
        <v>2008.25</v>
      </c>
      <c r="S27" s="78">
        <v>2111.25</v>
      </c>
      <c r="T27" s="78">
        <v>2328.5</v>
      </c>
      <c r="U27" s="78">
        <v>2326.25</v>
      </c>
      <c r="V27" s="78">
        <v>2424.5</v>
      </c>
      <c r="W27" s="78">
        <v>2521.5</v>
      </c>
      <c r="X27" s="78">
        <v>2670.5</v>
      </c>
      <c r="Y27" s="78">
        <v>2756</v>
      </c>
      <c r="Z27" s="78">
        <v>2871.25</v>
      </c>
      <c r="AA27" s="78">
        <v>2968</v>
      </c>
      <c r="AB27" s="78">
        <v>3109</v>
      </c>
      <c r="AC27" s="78">
        <v>3245.25</v>
      </c>
      <c r="AD27" s="78">
        <v>3377.25</v>
      </c>
      <c r="AE27" s="78">
        <v>3514.25</v>
      </c>
      <c r="AF27" s="78">
        <v>3684.25</v>
      </c>
      <c r="AG27" s="78">
        <v>3789.5</v>
      </c>
      <c r="AH27" s="79">
        <f t="shared" si="0"/>
        <v>105.25</v>
      </c>
      <c r="AI27" s="80">
        <f t="shared" si="1"/>
        <v>2.8567551061952908E-2</v>
      </c>
      <c r="AJ27" s="79">
        <f t="shared" si="2"/>
        <v>680.5</v>
      </c>
      <c r="AK27" s="80">
        <f t="shared" si="3"/>
        <v>0.21888066902541009</v>
      </c>
      <c r="AL27" s="79">
        <f t="shared" si="4"/>
        <v>1268</v>
      </c>
      <c r="AM27" s="80">
        <f t="shared" si="5"/>
        <v>0.50287527265516563</v>
      </c>
    </row>
    <row r="28" spans="1:39" x14ac:dyDescent="0.25">
      <c r="A28" s="76" t="s">
        <v>151</v>
      </c>
      <c r="B28" s="77" t="s">
        <v>152</v>
      </c>
      <c r="C28" s="78">
        <v>2046</v>
      </c>
      <c r="D28" s="78">
        <v>2200.75</v>
      </c>
      <c r="E28" s="78">
        <v>2291.75</v>
      </c>
      <c r="F28" s="78">
        <v>2515.5</v>
      </c>
      <c r="G28" s="78">
        <v>2614.25</v>
      </c>
      <c r="H28" s="78">
        <v>2622.25</v>
      </c>
      <c r="I28" s="78">
        <v>2714.5</v>
      </c>
      <c r="J28" s="78">
        <v>3000.75</v>
      </c>
      <c r="K28" s="78">
        <v>3020.5</v>
      </c>
      <c r="L28" s="78">
        <v>3023.75</v>
      </c>
      <c r="M28" s="78">
        <v>3118.5</v>
      </c>
      <c r="N28" s="78">
        <v>3187.75</v>
      </c>
      <c r="O28" s="78">
        <v>3244.25</v>
      </c>
      <c r="P28" s="78">
        <v>3292.5</v>
      </c>
      <c r="Q28" s="78">
        <v>3426</v>
      </c>
      <c r="R28" s="78">
        <v>3499.5</v>
      </c>
      <c r="S28" s="78">
        <v>3626.25</v>
      </c>
      <c r="T28" s="78">
        <v>4000.5</v>
      </c>
      <c r="U28" s="78">
        <v>3989.75</v>
      </c>
      <c r="V28" s="78">
        <v>4190.75</v>
      </c>
      <c r="W28" s="78">
        <v>4315</v>
      </c>
      <c r="X28" s="78">
        <v>4552.25</v>
      </c>
      <c r="Y28" s="78">
        <v>4818.25</v>
      </c>
      <c r="Z28" s="78">
        <v>4645.75</v>
      </c>
      <c r="AA28" s="78">
        <v>4834.75</v>
      </c>
      <c r="AB28" s="78">
        <v>4967.75</v>
      </c>
      <c r="AC28" s="78">
        <v>5065</v>
      </c>
      <c r="AD28" s="78">
        <v>5175.5</v>
      </c>
      <c r="AE28" s="78">
        <v>5235</v>
      </c>
      <c r="AF28" s="78">
        <v>5327</v>
      </c>
      <c r="AG28" s="78">
        <v>5488.25</v>
      </c>
      <c r="AH28" s="79">
        <f t="shared" si="0"/>
        <v>161.25</v>
      </c>
      <c r="AI28" s="80">
        <f t="shared" si="1"/>
        <v>3.0270321006194856E-2</v>
      </c>
      <c r="AJ28" s="79">
        <f t="shared" si="2"/>
        <v>520.5</v>
      </c>
      <c r="AK28" s="80">
        <f t="shared" si="3"/>
        <v>0.10477580393538322</v>
      </c>
      <c r="AL28" s="79">
        <f t="shared" si="4"/>
        <v>1173.25</v>
      </c>
      <c r="AM28" s="80">
        <f t="shared" si="5"/>
        <v>0.27190034762456544</v>
      </c>
    </row>
    <row r="29" spans="1:39" x14ac:dyDescent="0.25">
      <c r="A29" s="76" t="s">
        <v>153</v>
      </c>
      <c r="B29" s="77" t="s">
        <v>154</v>
      </c>
      <c r="C29" s="78">
        <v>215.25</v>
      </c>
      <c r="D29" s="78">
        <v>214.25</v>
      </c>
      <c r="E29" s="78">
        <v>214.25</v>
      </c>
      <c r="F29" s="78">
        <v>215</v>
      </c>
      <c r="G29" s="78">
        <v>219.75</v>
      </c>
      <c r="H29" s="78">
        <v>222</v>
      </c>
      <c r="I29" s="78">
        <v>222.5</v>
      </c>
      <c r="J29" s="78">
        <v>222.75</v>
      </c>
      <c r="K29" s="78">
        <v>217.25</v>
      </c>
      <c r="L29" s="78">
        <v>219.5</v>
      </c>
      <c r="M29" s="78">
        <v>221</v>
      </c>
      <c r="N29" s="78">
        <v>223.25</v>
      </c>
      <c r="O29" s="78">
        <v>224</v>
      </c>
      <c r="P29" s="78">
        <v>221.75</v>
      </c>
      <c r="Q29" s="78">
        <v>217</v>
      </c>
      <c r="R29" s="78">
        <v>217.25</v>
      </c>
      <c r="S29" s="78">
        <v>214.75</v>
      </c>
      <c r="T29" s="78">
        <v>212.25</v>
      </c>
      <c r="U29" s="78">
        <v>212.75</v>
      </c>
      <c r="V29" s="78">
        <v>216.5</v>
      </c>
      <c r="W29" s="78">
        <v>217.25</v>
      </c>
      <c r="X29" s="78">
        <v>216.25</v>
      </c>
      <c r="Y29" s="78">
        <v>213.5</v>
      </c>
      <c r="Z29" s="78">
        <v>212</v>
      </c>
      <c r="AA29" s="78">
        <v>210.75</v>
      </c>
      <c r="AB29" s="78">
        <v>208.25</v>
      </c>
      <c r="AC29" s="78">
        <v>209</v>
      </c>
      <c r="AD29" s="78">
        <v>208.75</v>
      </c>
      <c r="AE29" s="78">
        <v>210.75</v>
      </c>
      <c r="AF29" s="78">
        <v>218.5</v>
      </c>
      <c r="AG29" s="78">
        <v>220</v>
      </c>
      <c r="AH29" s="79">
        <f t="shared" si="0"/>
        <v>1.5</v>
      </c>
      <c r="AI29" s="80">
        <f t="shared" si="1"/>
        <v>6.8649885583524023E-3</v>
      </c>
      <c r="AJ29" s="79">
        <f t="shared" si="2"/>
        <v>11.75</v>
      </c>
      <c r="AK29" s="80">
        <f t="shared" si="3"/>
        <v>5.6422569027611044E-2</v>
      </c>
      <c r="AL29" s="79">
        <f t="shared" si="4"/>
        <v>2.75</v>
      </c>
      <c r="AM29" s="80">
        <f t="shared" si="5"/>
        <v>1.2658227848101266E-2</v>
      </c>
    </row>
    <row r="30" spans="1:39" x14ac:dyDescent="0.25">
      <c r="A30" s="76" t="s">
        <v>155</v>
      </c>
      <c r="B30" s="77" t="s">
        <v>156</v>
      </c>
      <c r="C30" s="78">
        <v>9.25</v>
      </c>
      <c r="D30" s="78">
        <v>11.5</v>
      </c>
      <c r="E30" s="78">
        <v>13.25</v>
      </c>
      <c r="F30" s="78">
        <v>16.75</v>
      </c>
      <c r="G30" s="78">
        <v>21.25</v>
      </c>
      <c r="H30" s="78">
        <v>23.75</v>
      </c>
      <c r="I30" s="78">
        <v>26</v>
      </c>
      <c r="J30" s="78">
        <v>71.5</v>
      </c>
      <c r="K30" s="78">
        <v>78.75</v>
      </c>
      <c r="L30" s="78">
        <v>117.75</v>
      </c>
      <c r="M30" s="78">
        <v>161.25</v>
      </c>
      <c r="N30" s="78">
        <v>190</v>
      </c>
      <c r="O30" s="78">
        <v>264.75</v>
      </c>
      <c r="P30" s="78">
        <v>460.25</v>
      </c>
      <c r="Q30" s="78">
        <v>368.5</v>
      </c>
      <c r="R30" s="78">
        <v>426.75</v>
      </c>
      <c r="S30" s="78">
        <v>613.5</v>
      </c>
      <c r="T30" s="78">
        <v>343.25</v>
      </c>
      <c r="U30" s="78">
        <v>205.25</v>
      </c>
      <c r="V30" s="78">
        <v>199.5</v>
      </c>
      <c r="W30" s="78">
        <v>184.75</v>
      </c>
      <c r="X30" s="78">
        <v>129.5</v>
      </c>
      <c r="Y30" s="78">
        <v>152.75</v>
      </c>
      <c r="Z30" s="78">
        <v>181.5</v>
      </c>
      <c r="AA30" s="78">
        <v>159.75</v>
      </c>
      <c r="AB30" s="78">
        <v>200.75</v>
      </c>
      <c r="AC30" s="78">
        <v>281.25</v>
      </c>
      <c r="AD30" s="78">
        <v>526.75</v>
      </c>
      <c r="AE30" s="78">
        <v>577.5</v>
      </c>
      <c r="AF30" s="78">
        <v>428.25</v>
      </c>
      <c r="AG30" s="78">
        <v>597.25</v>
      </c>
      <c r="AH30" s="79">
        <f t="shared" si="0"/>
        <v>169</v>
      </c>
      <c r="AI30" s="80">
        <f t="shared" si="1"/>
        <v>0.39462930531231755</v>
      </c>
      <c r="AJ30" s="79">
        <f t="shared" si="2"/>
        <v>396.5</v>
      </c>
      <c r="AK30" s="80">
        <f t="shared" si="3"/>
        <v>1.9750933997509339</v>
      </c>
      <c r="AL30" s="79">
        <f t="shared" si="4"/>
        <v>412.5</v>
      </c>
      <c r="AM30" s="80">
        <f t="shared" si="5"/>
        <v>2.232746955345061</v>
      </c>
    </row>
    <row r="31" spans="1:39" ht="15.75" x14ac:dyDescent="0.25">
      <c r="A31" s="22" t="s">
        <v>33</v>
      </c>
      <c r="B31" s="74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79"/>
      <c r="AI31" s="80"/>
      <c r="AJ31" s="79"/>
      <c r="AK31" s="80"/>
      <c r="AL31" s="79"/>
      <c r="AM31" s="80"/>
    </row>
    <row r="32" spans="1:39" customFormat="1" ht="12" x14ac:dyDescent="0.2">
      <c r="A32" s="23" t="s">
        <v>0</v>
      </c>
      <c r="B32" s="93" t="s">
        <v>1</v>
      </c>
      <c r="C32" s="1">
        <v>16661</v>
      </c>
      <c r="D32" s="1">
        <v>18846.75</v>
      </c>
      <c r="E32" s="1">
        <v>19646.75</v>
      </c>
      <c r="F32" s="1">
        <v>21275.75</v>
      </c>
      <c r="G32" s="1">
        <v>22542</v>
      </c>
      <c r="H32" s="1">
        <v>24116.25</v>
      </c>
      <c r="I32" s="1">
        <v>25474.75</v>
      </c>
      <c r="J32" s="1">
        <v>27609.5</v>
      </c>
      <c r="K32" s="1">
        <v>28465.5</v>
      </c>
      <c r="L32" s="1">
        <v>29293.5</v>
      </c>
      <c r="M32" s="1">
        <v>30607.5</v>
      </c>
      <c r="N32" s="1">
        <v>31477.75</v>
      </c>
      <c r="O32" s="1">
        <v>32150.25</v>
      </c>
      <c r="P32" s="1">
        <v>32773.25</v>
      </c>
      <c r="Q32" s="1">
        <v>34225.5</v>
      </c>
      <c r="R32" s="1">
        <v>35561.25</v>
      </c>
      <c r="S32" s="1">
        <v>37154.25</v>
      </c>
      <c r="T32" s="1">
        <v>40451.75</v>
      </c>
      <c r="U32" s="1">
        <v>40910.75</v>
      </c>
      <c r="V32" s="1">
        <v>41567.75</v>
      </c>
      <c r="W32" s="1">
        <v>42328.25</v>
      </c>
      <c r="X32" s="1">
        <v>43726.75</v>
      </c>
      <c r="Y32" s="1">
        <v>45641</v>
      </c>
      <c r="Z32" s="1">
        <v>47541.25</v>
      </c>
      <c r="AA32" s="1">
        <v>49804.75</v>
      </c>
      <c r="AB32" s="1">
        <v>52455.75</v>
      </c>
      <c r="AC32" s="1">
        <v>55160</v>
      </c>
      <c r="AD32" s="1">
        <v>57777.25</v>
      </c>
      <c r="AE32" s="9">
        <v>59928.5</v>
      </c>
      <c r="AF32" s="9">
        <v>62712.5</v>
      </c>
      <c r="AG32" s="9">
        <v>65731.25</v>
      </c>
      <c r="AH32" s="9">
        <f>+AG32-AF32</f>
        <v>3018.75</v>
      </c>
      <c r="AI32" s="10">
        <f>+AH32/AF32</f>
        <v>4.8136336456049429E-2</v>
      </c>
      <c r="AJ32" s="9">
        <f>+AG32-AB32</f>
        <v>13275.5</v>
      </c>
      <c r="AK32" s="10">
        <f>+AJ32/AB32</f>
        <v>0.25307997693293871</v>
      </c>
      <c r="AL32" s="9">
        <f>+AG32-W32</f>
        <v>23403</v>
      </c>
      <c r="AM32" s="10">
        <f>+AL32/W32</f>
        <v>0.55289316236792219</v>
      </c>
    </row>
    <row r="33" spans="1:39" x14ac:dyDescent="0.25">
      <c r="A33" s="76" t="s">
        <v>104</v>
      </c>
      <c r="B33" s="77" t="s">
        <v>105</v>
      </c>
      <c r="C33" s="78">
        <v>222.75</v>
      </c>
      <c r="D33" s="78">
        <v>246.5</v>
      </c>
      <c r="E33" s="78">
        <v>245.25</v>
      </c>
      <c r="F33" s="78">
        <v>253.75</v>
      </c>
      <c r="G33" s="78">
        <v>259.75</v>
      </c>
      <c r="H33" s="78">
        <v>269.5</v>
      </c>
      <c r="I33" s="78">
        <v>261.5</v>
      </c>
      <c r="J33" s="78">
        <v>272</v>
      </c>
      <c r="K33" s="78">
        <v>270</v>
      </c>
      <c r="L33" s="78">
        <v>259.25</v>
      </c>
      <c r="M33" s="78">
        <v>267.75</v>
      </c>
      <c r="N33" s="78">
        <v>286.75</v>
      </c>
      <c r="O33" s="78">
        <v>273.5</v>
      </c>
      <c r="P33" s="78">
        <v>270.5</v>
      </c>
      <c r="Q33" s="78">
        <v>289.5</v>
      </c>
      <c r="R33" s="78">
        <v>316.75</v>
      </c>
      <c r="S33" s="78">
        <v>334.25</v>
      </c>
      <c r="T33" s="78">
        <v>348</v>
      </c>
      <c r="U33" s="78">
        <v>355.75</v>
      </c>
      <c r="V33" s="78">
        <v>367.25</v>
      </c>
      <c r="W33" s="78">
        <v>368.5</v>
      </c>
      <c r="X33" s="78">
        <v>375.25</v>
      </c>
      <c r="Y33" s="78">
        <v>398.25</v>
      </c>
      <c r="Z33" s="78">
        <v>415.5</v>
      </c>
      <c r="AA33" s="78">
        <v>426.5</v>
      </c>
      <c r="AB33" s="78">
        <v>439.5</v>
      </c>
      <c r="AC33" s="78">
        <v>434.75</v>
      </c>
      <c r="AD33" s="78">
        <v>436.5</v>
      </c>
      <c r="AE33" s="78">
        <v>453.75</v>
      </c>
      <c r="AF33" s="78">
        <v>460</v>
      </c>
      <c r="AG33" s="78">
        <v>470.75</v>
      </c>
      <c r="AH33" s="79">
        <f t="shared" si="0"/>
        <v>10.75</v>
      </c>
      <c r="AI33" s="80">
        <f t="shared" si="1"/>
        <v>2.3369565217391305E-2</v>
      </c>
      <c r="AJ33" s="79">
        <f t="shared" si="2"/>
        <v>31.25</v>
      </c>
      <c r="AK33" s="80">
        <f t="shared" si="3"/>
        <v>7.1103526734926051E-2</v>
      </c>
      <c r="AL33" s="79">
        <f t="shared" si="4"/>
        <v>102.25</v>
      </c>
      <c r="AM33" s="80">
        <f t="shared" si="5"/>
        <v>0.2774762550881954</v>
      </c>
    </row>
    <row r="34" spans="1:39" x14ac:dyDescent="0.25">
      <c r="A34" s="76" t="s">
        <v>106</v>
      </c>
      <c r="B34" s="82" t="s">
        <v>107</v>
      </c>
      <c r="C34" s="78">
        <v>105.5</v>
      </c>
      <c r="D34" s="78">
        <v>118.75</v>
      </c>
      <c r="E34" s="78">
        <v>119</v>
      </c>
      <c r="F34" s="78">
        <v>123.5</v>
      </c>
      <c r="G34" s="78">
        <v>128.75</v>
      </c>
      <c r="H34" s="78">
        <v>133.25</v>
      </c>
      <c r="I34" s="78">
        <v>129.75</v>
      </c>
      <c r="J34" s="78">
        <v>132.5</v>
      </c>
      <c r="K34" s="78">
        <v>129.5</v>
      </c>
      <c r="L34" s="78">
        <v>124.5</v>
      </c>
      <c r="M34" s="78">
        <v>135.5</v>
      </c>
      <c r="N34" s="78">
        <v>140.75</v>
      </c>
      <c r="O34" s="78">
        <v>139.5</v>
      </c>
      <c r="P34" s="78">
        <v>136.75</v>
      </c>
      <c r="Q34" s="78">
        <v>146.25</v>
      </c>
      <c r="R34" s="78">
        <v>164</v>
      </c>
      <c r="S34" s="78">
        <v>168</v>
      </c>
      <c r="T34" s="78">
        <v>170.25</v>
      </c>
      <c r="U34" s="78">
        <v>169.5</v>
      </c>
      <c r="V34" s="78">
        <v>172.5</v>
      </c>
      <c r="W34" s="78">
        <v>177.5</v>
      </c>
      <c r="X34" s="78">
        <v>179.5</v>
      </c>
      <c r="Y34" s="78">
        <v>189.75</v>
      </c>
      <c r="Z34" s="78">
        <v>196.5</v>
      </c>
      <c r="AA34" s="78">
        <v>202.25</v>
      </c>
      <c r="AB34" s="78">
        <v>208.25</v>
      </c>
      <c r="AC34" s="78">
        <v>217</v>
      </c>
      <c r="AD34" s="78">
        <v>237.25</v>
      </c>
      <c r="AE34" s="78">
        <v>247.25</v>
      </c>
      <c r="AF34" s="78">
        <v>249.75</v>
      </c>
      <c r="AG34" s="78">
        <v>262.75</v>
      </c>
      <c r="AH34" s="79">
        <f t="shared" si="0"/>
        <v>13</v>
      </c>
      <c r="AI34" s="80">
        <f t="shared" si="1"/>
        <v>5.2052052052052052E-2</v>
      </c>
      <c r="AJ34" s="79">
        <f t="shared" si="2"/>
        <v>54.5</v>
      </c>
      <c r="AK34" s="80">
        <f t="shared" si="3"/>
        <v>0.26170468187274909</v>
      </c>
      <c r="AL34" s="79">
        <f t="shared" si="4"/>
        <v>85.25</v>
      </c>
      <c r="AM34" s="80">
        <f t="shared" si="5"/>
        <v>0.4802816901408451</v>
      </c>
    </row>
    <row r="35" spans="1:39" x14ac:dyDescent="0.25">
      <c r="A35" s="76" t="s">
        <v>108</v>
      </c>
      <c r="B35" s="82" t="s">
        <v>109</v>
      </c>
      <c r="C35" s="78">
        <v>117.25</v>
      </c>
      <c r="D35" s="78">
        <v>127.75</v>
      </c>
      <c r="E35" s="78">
        <v>126.25</v>
      </c>
      <c r="F35" s="78">
        <v>130.25</v>
      </c>
      <c r="G35" s="78">
        <v>131</v>
      </c>
      <c r="H35" s="78">
        <v>136.25</v>
      </c>
      <c r="I35" s="78">
        <v>131.75</v>
      </c>
      <c r="J35" s="78">
        <v>139.5</v>
      </c>
      <c r="K35" s="78">
        <v>140.5</v>
      </c>
      <c r="L35" s="78">
        <v>134.75</v>
      </c>
      <c r="M35" s="78">
        <v>132.25</v>
      </c>
      <c r="N35" s="78">
        <v>146</v>
      </c>
      <c r="O35" s="78">
        <v>134</v>
      </c>
      <c r="P35" s="78">
        <v>133.75</v>
      </c>
      <c r="Q35" s="78">
        <v>143.25</v>
      </c>
      <c r="R35" s="78">
        <v>152.75</v>
      </c>
      <c r="S35" s="78">
        <v>166.25</v>
      </c>
      <c r="T35" s="78">
        <v>177.75</v>
      </c>
      <c r="U35" s="78">
        <v>186.25</v>
      </c>
      <c r="V35" s="78">
        <v>194.75</v>
      </c>
      <c r="W35" s="78">
        <v>191</v>
      </c>
      <c r="X35" s="78">
        <v>195.75</v>
      </c>
      <c r="Y35" s="78">
        <v>208.5</v>
      </c>
      <c r="Z35" s="78">
        <v>219</v>
      </c>
      <c r="AA35" s="78">
        <v>224.25</v>
      </c>
      <c r="AB35" s="78">
        <v>231.25</v>
      </c>
      <c r="AC35" s="78">
        <v>217.75</v>
      </c>
      <c r="AD35" s="78">
        <v>199.25</v>
      </c>
      <c r="AE35" s="78">
        <v>206.5</v>
      </c>
      <c r="AF35" s="78">
        <v>210.25</v>
      </c>
      <c r="AG35" s="78">
        <v>208</v>
      </c>
      <c r="AH35" s="79">
        <f t="shared" si="0"/>
        <v>-2.25</v>
      </c>
      <c r="AI35" s="80">
        <f t="shared" si="1"/>
        <v>-1.070154577883472E-2</v>
      </c>
      <c r="AJ35" s="79">
        <f t="shared" si="2"/>
        <v>-23.25</v>
      </c>
      <c r="AK35" s="80">
        <f t="shared" si="3"/>
        <v>-0.10054054054054054</v>
      </c>
      <c r="AL35" s="79">
        <f t="shared" si="4"/>
        <v>17</v>
      </c>
      <c r="AM35" s="80">
        <f t="shared" si="5"/>
        <v>8.9005235602094238E-2</v>
      </c>
    </row>
    <row r="36" spans="1:39" x14ac:dyDescent="0.25">
      <c r="A36" s="76" t="s">
        <v>110</v>
      </c>
      <c r="B36" s="77" t="s">
        <v>111</v>
      </c>
      <c r="C36" s="78">
        <v>1532.5</v>
      </c>
      <c r="D36" s="78">
        <v>1567.25</v>
      </c>
      <c r="E36" s="78">
        <v>1656.75</v>
      </c>
      <c r="F36" s="78">
        <v>1880.5</v>
      </c>
      <c r="G36" s="78">
        <v>2065.75</v>
      </c>
      <c r="H36" s="78">
        <v>2270.25</v>
      </c>
      <c r="I36" s="78">
        <v>2409.5</v>
      </c>
      <c r="J36" s="78">
        <v>2695.5</v>
      </c>
      <c r="K36" s="78">
        <v>2781</v>
      </c>
      <c r="L36" s="78">
        <v>2881</v>
      </c>
      <c r="M36" s="78">
        <v>3027.75</v>
      </c>
      <c r="N36" s="78">
        <v>3107.5</v>
      </c>
      <c r="O36" s="78">
        <v>3126.5</v>
      </c>
      <c r="P36" s="78">
        <v>3093.5</v>
      </c>
      <c r="Q36" s="78">
        <v>3160</v>
      </c>
      <c r="R36" s="78">
        <v>3229.5</v>
      </c>
      <c r="S36" s="78">
        <v>3358.5</v>
      </c>
      <c r="T36" s="78">
        <v>3665</v>
      </c>
      <c r="U36" s="78">
        <v>3629.75</v>
      </c>
      <c r="V36" s="78">
        <v>3563.25</v>
      </c>
      <c r="W36" s="78">
        <v>3491.25</v>
      </c>
      <c r="X36" s="78">
        <v>3434</v>
      </c>
      <c r="Y36" s="78">
        <v>3478</v>
      </c>
      <c r="Z36" s="78">
        <v>3589.5</v>
      </c>
      <c r="AA36" s="78">
        <v>3743.25</v>
      </c>
      <c r="AB36" s="78">
        <v>3956.25</v>
      </c>
      <c r="AC36" s="78">
        <v>4255.5</v>
      </c>
      <c r="AD36" s="78">
        <v>4505</v>
      </c>
      <c r="AE36" s="78">
        <v>4802</v>
      </c>
      <c r="AF36" s="78">
        <v>5058.75</v>
      </c>
      <c r="AG36" s="78">
        <v>5309.5</v>
      </c>
      <c r="AH36" s="79">
        <f t="shared" si="0"/>
        <v>250.75</v>
      </c>
      <c r="AI36" s="80">
        <f t="shared" si="1"/>
        <v>4.956758092414134E-2</v>
      </c>
      <c r="AJ36" s="79">
        <f t="shared" si="2"/>
        <v>1353.25</v>
      </c>
      <c r="AK36" s="80">
        <f t="shared" si="3"/>
        <v>0.34205371248025279</v>
      </c>
      <c r="AL36" s="79">
        <f t="shared" si="4"/>
        <v>1818.25</v>
      </c>
      <c r="AM36" s="80">
        <f t="shared" si="5"/>
        <v>0.52080200501253138</v>
      </c>
    </row>
    <row r="37" spans="1:39" x14ac:dyDescent="0.25">
      <c r="A37" s="76" t="s">
        <v>112</v>
      </c>
      <c r="B37" s="77" t="s">
        <v>3</v>
      </c>
      <c r="C37" s="78">
        <v>957.75</v>
      </c>
      <c r="D37" s="78">
        <v>1021</v>
      </c>
      <c r="E37" s="78">
        <v>1082.25</v>
      </c>
      <c r="F37" s="78">
        <v>1124.75</v>
      </c>
      <c r="G37" s="78">
        <v>1151.25</v>
      </c>
      <c r="H37" s="78">
        <v>1233.75</v>
      </c>
      <c r="I37" s="78">
        <v>1304.75</v>
      </c>
      <c r="J37" s="78">
        <v>1401.5</v>
      </c>
      <c r="K37" s="78">
        <v>1433.75</v>
      </c>
      <c r="L37" s="78">
        <v>1429.75</v>
      </c>
      <c r="M37" s="78">
        <v>1447.75</v>
      </c>
      <c r="N37" s="78">
        <v>1427</v>
      </c>
      <c r="O37" s="78">
        <v>1403.75</v>
      </c>
      <c r="P37" s="78">
        <v>1354.25</v>
      </c>
      <c r="Q37" s="78">
        <v>1350.75</v>
      </c>
      <c r="R37" s="78">
        <v>1344.5</v>
      </c>
      <c r="S37" s="78">
        <v>1356.75</v>
      </c>
      <c r="T37" s="78">
        <v>1444.5</v>
      </c>
      <c r="U37" s="78">
        <v>1437</v>
      </c>
      <c r="V37" s="78">
        <v>1411.5</v>
      </c>
      <c r="W37" s="78">
        <v>1389.75</v>
      </c>
      <c r="X37" s="78">
        <v>1433</v>
      </c>
      <c r="Y37" s="78">
        <v>1462.75</v>
      </c>
      <c r="Z37" s="78">
        <v>1468</v>
      </c>
      <c r="AA37" s="78">
        <v>1493.75</v>
      </c>
      <c r="AB37" s="78">
        <v>1538</v>
      </c>
      <c r="AC37" s="78">
        <v>1614.75</v>
      </c>
      <c r="AD37" s="78">
        <v>1698.25</v>
      </c>
      <c r="AE37" s="78">
        <v>1775.5</v>
      </c>
      <c r="AF37" s="78">
        <v>1833.25</v>
      </c>
      <c r="AG37" s="78">
        <v>1937.5</v>
      </c>
      <c r="AH37" s="79">
        <f t="shared" si="0"/>
        <v>104.25</v>
      </c>
      <c r="AI37" s="80">
        <f t="shared" si="1"/>
        <v>5.686622119187236E-2</v>
      </c>
      <c r="AJ37" s="79">
        <f t="shared" si="2"/>
        <v>399.5</v>
      </c>
      <c r="AK37" s="80">
        <f t="shared" si="3"/>
        <v>0.25975292587776333</v>
      </c>
      <c r="AL37" s="79">
        <f t="shared" si="4"/>
        <v>547.75</v>
      </c>
      <c r="AM37" s="80">
        <f t="shared" si="5"/>
        <v>0.39413563590573847</v>
      </c>
    </row>
    <row r="38" spans="1:39" x14ac:dyDescent="0.25">
      <c r="A38" s="76" t="s">
        <v>113</v>
      </c>
      <c r="B38" s="77" t="s">
        <v>114</v>
      </c>
      <c r="C38" s="78">
        <v>3511</v>
      </c>
      <c r="D38" s="78">
        <v>4177.25</v>
      </c>
      <c r="E38" s="78">
        <v>4318.75</v>
      </c>
      <c r="F38" s="78">
        <v>4588.25</v>
      </c>
      <c r="G38" s="78">
        <v>4800.5</v>
      </c>
      <c r="H38" s="78">
        <v>5070.5</v>
      </c>
      <c r="I38" s="78">
        <v>5367</v>
      </c>
      <c r="J38" s="78">
        <v>5685.75</v>
      </c>
      <c r="K38" s="78">
        <v>5823.75</v>
      </c>
      <c r="L38" s="78">
        <v>5928.5</v>
      </c>
      <c r="M38" s="78">
        <v>6109.5</v>
      </c>
      <c r="N38" s="78">
        <v>6252.5</v>
      </c>
      <c r="O38" s="78">
        <v>6286.5</v>
      </c>
      <c r="P38" s="78">
        <v>6275.25</v>
      </c>
      <c r="Q38" s="78">
        <v>6537.25</v>
      </c>
      <c r="R38" s="78">
        <v>6753.25</v>
      </c>
      <c r="S38" s="78">
        <v>6968.5</v>
      </c>
      <c r="T38" s="78">
        <v>7658.25</v>
      </c>
      <c r="U38" s="78">
        <v>7736.75</v>
      </c>
      <c r="V38" s="78">
        <v>7727</v>
      </c>
      <c r="W38" s="78">
        <v>7774.5</v>
      </c>
      <c r="X38" s="78">
        <v>8004</v>
      </c>
      <c r="Y38" s="78">
        <v>8253.5</v>
      </c>
      <c r="Z38" s="78">
        <v>8582</v>
      </c>
      <c r="AA38" s="78">
        <v>8938.25</v>
      </c>
      <c r="AB38" s="78">
        <v>9268.5</v>
      </c>
      <c r="AC38" s="78">
        <v>9497.5</v>
      </c>
      <c r="AD38" s="78">
        <v>9720.75</v>
      </c>
      <c r="AE38" s="78">
        <v>9796.25</v>
      </c>
      <c r="AF38" s="78">
        <v>10007.75</v>
      </c>
      <c r="AG38" s="78">
        <v>10230.5</v>
      </c>
      <c r="AH38" s="79">
        <f t="shared" si="0"/>
        <v>222.75</v>
      </c>
      <c r="AI38" s="80">
        <f t="shared" si="1"/>
        <v>2.225775024356124E-2</v>
      </c>
      <c r="AJ38" s="79">
        <f t="shared" si="2"/>
        <v>962</v>
      </c>
      <c r="AK38" s="80">
        <f t="shared" si="3"/>
        <v>0.10379241516966067</v>
      </c>
      <c r="AL38" s="79">
        <f t="shared" si="4"/>
        <v>2456</v>
      </c>
      <c r="AM38" s="80">
        <f t="shared" si="5"/>
        <v>0.31590455977876392</v>
      </c>
    </row>
    <row r="39" spans="1:39" x14ac:dyDescent="0.25">
      <c r="A39" s="76" t="s">
        <v>115</v>
      </c>
      <c r="B39" s="82" t="s">
        <v>116</v>
      </c>
      <c r="C39" s="78">
        <v>951</v>
      </c>
      <c r="D39" s="78">
        <v>1052.25</v>
      </c>
      <c r="E39" s="78">
        <v>1101.5</v>
      </c>
      <c r="F39" s="78">
        <v>1190</v>
      </c>
      <c r="G39" s="78">
        <v>1239.5</v>
      </c>
      <c r="H39" s="78">
        <v>1331.25</v>
      </c>
      <c r="I39" s="78">
        <v>1421</v>
      </c>
      <c r="J39" s="78">
        <v>1523.75</v>
      </c>
      <c r="K39" s="78">
        <v>1584.5</v>
      </c>
      <c r="L39" s="78">
        <v>1627.25</v>
      </c>
      <c r="M39" s="78">
        <v>1694.75</v>
      </c>
      <c r="N39" s="78">
        <v>1743.75</v>
      </c>
      <c r="O39" s="78">
        <v>1799</v>
      </c>
      <c r="P39" s="78">
        <v>1791.25</v>
      </c>
      <c r="Q39" s="78">
        <v>1898.75</v>
      </c>
      <c r="R39" s="78">
        <v>1928</v>
      </c>
      <c r="S39" s="78">
        <v>2013.25</v>
      </c>
      <c r="T39" s="78">
        <v>2254.5</v>
      </c>
      <c r="U39" s="78">
        <v>2272</v>
      </c>
      <c r="V39" s="78">
        <v>2236</v>
      </c>
      <c r="W39" s="78">
        <v>2245.5</v>
      </c>
      <c r="X39" s="78">
        <v>2300.25</v>
      </c>
      <c r="Y39" s="78">
        <v>2398</v>
      </c>
      <c r="Z39" s="78">
        <v>2543</v>
      </c>
      <c r="AA39" s="78">
        <v>2683.25</v>
      </c>
      <c r="AB39" s="78">
        <v>2824.75</v>
      </c>
      <c r="AC39" s="78">
        <v>2879.5</v>
      </c>
      <c r="AD39" s="78">
        <v>2943.5</v>
      </c>
      <c r="AE39" s="78">
        <v>2943.25</v>
      </c>
      <c r="AF39" s="78">
        <v>3044.5</v>
      </c>
      <c r="AG39" s="78">
        <v>3070.5</v>
      </c>
      <c r="AH39" s="79">
        <f t="shared" si="0"/>
        <v>26</v>
      </c>
      <c r="AI39" s="80">
        <f t="shared" si="1"/>
        <v>8.5399901461652161E-3</v>
      </c>
      <c r="AJ39" s="79">
        <f t="shared" si="2"/>
        <v>245.75</v>
      </c>
      <c r="AK39" s="80">
        <f t="shared" si="3"/>
        <v>8.6998849455704047E-2</v>
      </c>
      <c r="AL39" s="79">
        <f t="shared" si="4"/>
        <v>825</v>
      </c>
      <c r="AM39" s="80">
        <f t="shared" si="5"/>
        <v>0.36740146960587844</v>
      </c>
    </row>
    <row r="40" spans="1:39" x14ac:dyDescent="0.25">
      <c r="A40" s="76" t="s">
        <v>117</v>
      </c>
      <c r="B40" s="82" t="s">
        <v>118</v>
      </c>
      <c r="C40" s="78">
        <v>2200.5</v>
      </c>
      <c r="D40" s="78">
        <v>2735.25</v>
      </c>
      <c r="E40" s="78">
        <v>2809</v>
      </c>
      <c r="F40" s="78">
        <v>2963.75</v>
      </c>
      <c r="G40" s="78">
        <v>3091</v>
      </c>
      <c r="H40" s="78">
        <v>3221.75</v>
      </c>
      <c r="I40" s="78">
        <v>3401.5</v>
      </c>
      <c r="J40" s="78">
        <v>3574.75</v>
      </c>
      <c r="K40" s="78">
        <v>3632.5</v>
      </c>
      <c r="L40" s="78">
        <v>3700.5</v>
      </c>
      <c r="M40" s="78">
        <v>3783.25</v>
      </c>
      <c r="N40" s="78">
        <v>3864.25</v>
      </c>
      <c r="O40" s="78">
        <v>3842.75</v>
      </c>
      <c r="P40" s="78">
        <v>3840.25</v>
      </c>
      <c r="Q40" s="78">
        <v>3975.25</v>
      </c>
      <c r="R40" s="78">
        <v>4157.5</v>
      </c>
      <c r="S40" s="78">
        <v>4253.75</v>
      </c>
      <c r="T40" s="78">
        <v>4594.75</v>
      </c>
      <c r="U40" s="78">
        <v>4645</v>
      </c>
      <c r="V40" s="78">
        <v>4688</v>
      </c>
      <c r="W40" s="78">
        <v>4732</v>
      </c>
      <c r="X40" s="78">
        <v>4890.25</v>
      </c>
      <c r="Y40" s="78">
        <v>5016.5</v>
      </c>
      <c r="Z40" s="78">
        <v>5155.75</v>
      </c>
      <c r="AA40" s="78">
        <v>5324</v>
      </c>
      <c r="AB40" s="78">
        <v>5454</v>
      </c>
      <c r="AC40" s="78">
        <v>5593</v>
      </c>
      <c r="AD40" s="78">
        <v>5709.25</v>
      </c>
      <c r="AE40" s="78">
        <v>5747</v>
      </c>
      <c r="AF40" s="78">
        <v>5799</v>
      </c>
      <c r="AG40" s="78">
        <v>5945.5</v>
      </c>
      <c r="AH40" s="79">
        <f t="shared" si="0"/>
        <v>146.5</v>
      </c>
      <c r="AI40" s="80">
        <f t="shared" si="1"/>
        <v>2.5262976375237108E-2</v>
      </c>
      <c r="AJ40" s="79">
        <f t="shared" si="2"/>
        <v>491.5</v>
      </c>
      <c r="AK40" s="80">
        <f t="shared" si="3"/>
        <v>9.0117345067840124E-2</v>
      </c>
      <c r="AL40" s="79">
        <f t="shared" si="4"/>
        <v>1213.5</v>
      </c>
      <c r="AM40" s="80">
        <f t="shared" si="5"/>
        <v>0.25644547759932373</v>
      </c>
    </row>
    <row r="41" spans="1:39" x14ac:dyDescent="0.25">
      <c r="A41" s="76" t="s">
        <v>119</v>
      </c>
      <c r="B41" s="82" t="s">
        <v>120</v>
      </c>
      <c r="C41" s="78">
        <v>279.25</v>
      </c>
      <c r="D41" s="78">
        <v>302.75</v>
      </c>
      <c r="E41" s="78">
        <v>317.5</v>
      </c>
      <c r="F41" s="78">
        <v>341.5</v>
      </c>
      <c r="G41" s="78">
        <v>373</v>
      </c>
      <c r="H41" s="78">
        <v>417</v>
      </c>
      <c r="I41" s="78">
        <v>441.25</v>
      </c>
      <c r="J41" s="78">
        <v>486.25</v>
      </c>
      <c r="K41" s="78">
        <v>507</v>
      </c>
      <c r="L41" s="78">
        <v>505.25</v>
      </c>
      <c r="M41" s="78">
        <v>526.25</v>
      </c>
      <c r="N41" s="78">
        <v>534</v>
      </c>
      <c r="O41" s="78">
        <v>522.5</v>
      </c>
      <c r="P41" s="78">
        <v>516.5</v>
      </c>
      <c r="Q41" s="78">
        <v>537</v>
      </c>
      <c r="R41" s="78">
        <v>545.25</v>
      </c>
      <c r="S41" s="78">
        <v>575.75</v>
      </c>
      <c r="T41" s="78">
        <v>669.5</v>
      </c>
      <c r="U41" s="78">
        <v>673.25</v>
      </c>
      <c r="V41" s="78">
        <v>653.5</v>
      </c>
      <c r="W41" s="78">
        <v>646</v>
      </c>
      <c r="X41" s="78">
        <v>664</v>
      </c>
      <c r="Y41" s="78">
        <v>690.25</v>
      </c>
      <c r="Z41" s="78">
        <v>738</v>
      </c>
      <c r="AA41" s="78">
        <v>786</v>
      </c>
      <c r="AB41" s="78">
        <v>846.75</v>
      </c>
      <c r="AC41" s="78">
        <v>883.75</v>
      </c>
      <c r="AD41" s="78">
        <v>919.75</v>
      </c>
      <c r="AE41" s="78">
        <v>950</v>
      </c>
      <c r="AF41" s="78">
        <v>1006.5</v>
      </c>
      <c r="AG41" s="78">
        <v>1043.5</v>
      </c>
      <c r="AH41" s="79">
        <f t="shared" si="0"/>
        <v>37</v>
      </c>
      <c r="AI41" s="80">
        <f t="shared" si="1"/>
        <v>3.6761053154495779E-2</v>
      </c>
      <c r="AJ41" s="79">
        <f t="shared" si="2"/>
        <v>196.75</v>
      </c>
      <c r="AK41" s="80">
        <f t="shared" si="3"/>
        <v>0.23235901978151757</v>
      </c>
      <c r="AL41" s="79">
        <f t="shared" si="4"/>
        <v>397.5</v>
      </c>
      <c r="AM41" s="80">
        <f t="shared" si="5"/>
        <v>0.6153250773993808</v>
      </c>
    </row>
    <row r="42" spans="1:39" x14ac:dyDescent="0.25">
      <c r="A42" s="76" t="s">
        <v>121</v>
      </c>
      <c r="B42" s="82" t="s">
        <v>122</v>
      </c>
      <c r="C42" s="78">
        <v>80.25</v>
      </c>
      <c r="D42" s="78">
        <v>87</v>
      </c>
      <c r="E42" s="78">
        <v>90.75</v>
      </c>
      <c r="F42" s="78">
        <v>93</v>
      </c>
      <c r="G42" s="78">
        <v>97</v>
      </c>
      <c r="H42" s="78">
        <v>100.5</v>
      </c>
      <c r="I42" s="78">
        <v>103.25</v>
      </c>
      <c r="J42" s="78">
        <v>101</v>
      </c>
      <c r="K42" s="78">
        <v>99.75</v>
      </c>
      <c r="L42" s="78">
        <v>95.5</v>
      </c>
      <c r="M42" s="78">
        <v>105.25</v>
      </c>
      <c r="N42" s="78">
        <v>110.5</v>
      </c>
      <c r="O42" s="78">
        <v>122.25</v>
      </c>
      <c r="P42" s="78">
        <v>127.25</v>
      </c>
      <c r="Q42" s="78">
        <v>126.25</v>
      </c>
      <c r="R42" s="78">
        <v>122.5</v>
      </c>
      <c r="S42" s="78">
        <v>125.75</v>
      </c>
      <c r="T42" s="78">
        <v>139.5</v>
      </c>
      <c r="U42" s="78">
        <v>146.5</v>
      </c>
      <c r="V42" s="78">
        <v>149.5</v>
      </c>
      <c r="W42" s="78">
        <v>151</v>
      </c>
      <c r="X42" s="78">
        <v>149.5</v>
      </c>
      <c r="Y42" s="78">
        <v>148.75</v>
      </c>
      <c r="Z42" s="78">
        <v>145.25</v>
      </c>
      <c r="AA42" s="78">
        <v>145</v>
      </c>
      <c r="AB42" s="78">
        <v>143</v>
      </c>
      <c r="AC42" s="78">
        <v>141.25</v>
      </c>
      <c r="AD42" s="78">
        <v>148.25</v>
      </c>
      <c r="AE42" s="78">
        <v>156</v>
      </c>
      <c r="AF42" s="78">
        <v>157.75</v>
      </c>
      <c r="AG42" s="78">
        <v>171</v>
      </c>
      <c r="AH42" s="79">
        <f t="shared" si="0"/>
        <v>13.25</v>
      </c>
      <c r="AI42" s="80">
        <f t="shared" si="1"/>
        <v>8.3993660855784469E-2</v>
      </c>
      <c r="AJ42" s="79">
        <f t="shared" si="2"/>
        <v>28</v>
      </c>
      <c r="AK42" s="80">
        <f t="shared" si="3"/>
        <v>0.19580419580419581</v>
      </c>
      <c r="AL42" s="79">
        <f t="shared" si="4"/>
        <v>20</v>
      </c>
      <c r="AM42" s="80">
        <f t="shared" si="5"/>
        <v>0.13245033112582782</v>
      </c>
    </row>
    <row r="43" spans="1:39" x14ac:dyDescent="0.25">
      <c r="A43" s="76" t="s">
        <v>123</v>
      </c>
      <c r="B43" s="77" t="s">
        <v>124</v>
      </c>
      <c r="C43" s="78">
        <v>348.5</v>
      </c>
      <c r="D43" s="78">
        <v>433.5</v>
      </c>
      <c r="E43" s="78">
        <v>476</v>
      </c>
      <c r="F43" s="78">
        <v>519</v>
      </c>
      <c r="G43" s="78">
        <v>542</v>
      </c>
      <c r="H43" s="78">
        <v>621</v>
      </c>
      <c r="I43" s="78">
        <v>668.5</v>
      </c>
      <c r="J43" s="78">
        <v>744.25</v>
      </c>
      <c r="K43" s="78">
        <v>774.25</v>
      </c>
      <c r="L43" s="78">
        <v>810.25</v>
      </c>
      <c r="M43" s="78">
        <v>911.25</v>
      </c>
      <c r="N43" s="78">
        <v>932.25</v>
      </c>
      <c r="O43" s="78">
        <v>900</v>
      </c>
      <c r="P43" s="78">
        <v>860.75</v>
      </c>
      <c r="Q43" s="78">
        <v>886.25</v>
      </c>
      <c r="R43" s="78">
        <v>898.75</v>
      </c>
      <c r="S43" s="78">
        <v>941.75</v>
      </c>
      <c r="T43" s="78">
        <v>1012.75</v>
      </c>
      <c r="U43" s="78">
        <v>1013</v>
      </c>
      <c r="V43" s="78">
        <v>1033</v>
      </c>
      <c r="W43" s="78">
        <v>1023.25</v>
      </c>
      <c r="X43" s="78">
        <v>1024.5</v>
      </c>
      <c r="Y43" s="78">
        <v>1009</v>
      </c>
      <c r="Z43" s="78">
        <v>1044.75</v>
      </c>
      <c r="AA43" s="78">
        <v>1106</v>
      </c>
      <c r="AB43" s="78">
        <v>1116</v>
      </c>
      <c r="AC43" s="78">
        <v>1238</v>
      </c>
      <c r="AD43" s="78">
        <v>1276</v>
      </c>
      <c r="AE43" s="78">
        <v>1325.75</v>
      </c>
      <c r="AF43" s="78">
        <v>1511.75</v>
      </c>
      <c r="AG43" s="78">
        <v>1797.5</v>
      </c>
      <c r="AH43" s="79">
        <f t="shared" si="0"/>
        <v>285.75</v>
      </c>
      <c r="AI43" s="80">
        <f t="shared" si="1"/>
        <v>0.18901934843724161</v>
      </c>
      <c r="AJ43" s="79">
        <f t="shared" si="2"/>
        <v>681.5</v>
      </c>
      <c r="AK43" s="80">
        <f t="shared" si="3"/>
        <v>0.61066308243727596</v>
      </c>
      <c r="AL43" s="79">
        <f t="shared" si="4"/>
        <v>774.25</v>
      </c>
      <c r="AM43" s="80">
        <f t="shared" si="5"/>
        <v>0.75665770828243339</v>
      </c>
    </row>
    <row r="44" spans="1:39" x14ac:dyDescent="0.25">
      <c r="A44" s="76" t="s">
        <v>125</v>
      </c>
      <c r="B44" s="77" t="s">
        <v>126</v>
      </c>
      <c r="C44" s="78">
        <v>1855</v>
      </c>
      <c r="D44" s="78">
        <v>2109.5</v>
      </c>
      <c r="E44" s="78">
        <v>2187</v>
      </c>
      <c r="F44" s="78">
        <v>2373.75</v>
      </c>
      <c r="G44" s="78">
        <v>2552</v>
      </c>
      <c r="H44" s="78">
        <v>2761.75</v>
      </c>
      <c r="I44" s="78">
        <v>2928</v>
      </c>
      <c r="J44" s="78">
        <v>3068.25</v>
      </c>
      <c r="K44" s="78">
        <v>3126</v>
      </c>
      <c r="L44" s="78">
        <v>3185.25</v>
      </c>
      <c r="M44" s="78">
        <v>3320.5</v>
      </c>
      <c r="N44" s="78">
        <v>3443</v>
      </c>
      <c r="O44" s="78">
        <v>3575.5</v>
      </c>
      <c r="P44" s="78">
        <v>3717</v>
      </c>
      <c r="Q44" s="78">
        <v>3919.75</v>
      </c>
      <c r="R44" s="78">
        <v>4114.25</v>
      </c>
      <c r="S44" s="78">
        <v>4341.75</v>
      </c>
      <c r="T44" s="78">
        <v>4722.75</v>
      </c>
      <c r="U44" s="78">
        <v>4764.5</v>
      </c>
      <c r="V44" s="78">
        <v>4759.75</v>
      </c>
      <c r="W44" s="78">
        <v>4729.25</v>
      </c>
      <c r="X44" s="78">
        <v>4845.25</v>
      </c>
      <c r="Y44" s="78">
        <v>5009.5</v>
      </c>
      <c r="Z44" s="78">
        <v>5153</v>
      </c>
      <c r="AA44" s="78">
        <v>5390.25</v>
      </c>
      <c r="AB44" s="78">
        <v>5677.75</v>
      </c>
      <c r="AC44" s="78">
        <v>5990.5</v>
      </c>
      <c r="AD44" s="78">
        <v>6353.75</v>
      </c>
      <c r="AE44" s="78">
        <v>6657.5</v>
      </c>
      <c r="AF44" s="78">
        <v>7032.5</v>
      </c>
      <c r="AG44" s="78">
        <v>7443.25</v>
      </c>
      <c r="AH44" s="79">
        <f t="shared" si="0"/>
        <v>410.75</v>
      </c>
      <c r="AI44" s="80">
        <f t="shared" si="1"/>
        <v>5.840739424102382E-2</v>
      </c>
      <c r="AJ44" s="79">
        <f t="shared" si="2"/>
        <v>1765.5</v>
      </c>
      <c r="AK44" s="80">
        <f t="shared" si="3"/>
        <v>0.31095064065871164</v>
      </c>
      <c r="AL44" s="79">
        <f t="shared" si="4"/>
        <v>2714</v>
      </c>
      <c r="AM44" s="80">
        <f t="shared" si="5"/>
        <v>0.57387535021409319</v>
      </c>
    </row>
    <row r="45" spans="1:39" x14ac:dyDescent="0.25">
      <c r="A45" s="76" t="s">
        <v>127</v>
      </c>
      <c r="B45" s="82" t="s">
        <v>128</v>
      </c>
      <c r="C45" s="78">
        <v>935.75</v>
      </c>
      <c r="D45" s="78">
        <v>1089.25</v>
      </c>
      <c r="E45" s="78">
        <v>1123.75</v>
      </c>
      <c r="F45" s="78">
        <v>1226.75</v>
      </c>
      <c r="G45" s="78">
        <v>1313.5</v>
      </c>
      <c r="H45" s="78">
        <v>1431.75</v>
      </c>
      <c r="I45" s="78">
        <v>1549</v>
      </c>
      <c r="J45" s="78">
        <v>1601.75</v>
      </c>
      <c r="K45" s="78">
        <v>1623.25</v>
      </c>
      <c r="L45" s="78">
        <v>1676.5</v>
      </c>
      <c r="M45" s="78">
        <v>1769.75</v>
      </c>
      <c r="N45" s="78">
        <v>1842.75</v>
      </c>
      <c r="O45" s="78">
        <v>1940.5</v>
      </c>
      <c r="P45" s="78">
        <v>2004.75</v>
      </c>
      <c r="Q45" s="78">
        <v>2114.25</v>
      </c>
      <c r="R45" s="78">
        <v>2236.25</v>
      </c>
      <c r="S45" s="78">
        <v>2373.25</v>
      </c>
      <c r="T45" s="78">
        <v>2511.75</v>
      </c>
      <c r="U45" s="78">
        <v>2548</v>
      </c>
      <c r="V45" s="78">
        <v>2552.5</v>
      </c>
      <c r="W45" s="78">
        <v>2557.75</v>
      </c>
      <c r="X45" s="78">
        <v>2607.5</v>
      </c>
      <c r="Y45" s="78">
        <v>2731.75</v>
      </c>
      <c r="Z45" s="78">
        <v>2799</v>
      </c>
      <c r="AA45" s="78">
        <v>2893.25</v>
      </c>
      <c r="AB45" s="78">
        <v>3038.25</v>
      </c>
      <c r="AC45" s="78">
        <v>3109.25</v>
      </c>
      <c r="AD45" s="78">
        <v>3254</v>
      </c>
      <c r="AE45" s="78">
        <v>3359.5</v>
      </c>
      <c r="AF45" s="78">
        <v>3489.25</v>
      </c>
      <c r="AG45" s="78">
        <v>3698.5</v>
      </c>
      <c r="AH45" s="79">
        <f t="shared" si="0"/>
        <v>209.25</v>
      </c>
      <c r="AI45" s="80">
        <f t="shared" si="1"/>
        <v>5.9969907573260726E-2</v>
      </c>
      <c r="AJ45" s="79">
        <f t="shared" si="2"/>
        <v>660.25</v>
      </c>
      <c r="AK45" s="80">
        <f t="shared" si="3"/>
        <v>0.21731259771249897</v>
      </c>
      <c r="AL45" s="79">
        <f t="shared" si="4"/>
        <v>1140.75</v>
      </c>
      <c r="AM45" s="80">
        <f t="shared" si="5"/>
        <v>0.44599745870393903</v>
      </c>
    </row>
    <row r="46" spans="1:39" x14ac:dyDescent="0.25">
      <c r="A46" s="76" t="s">
        <v>129</v>
      </c>
      <c r="B46" s="82" t="s">
        <v>130</v>
      </c>
      <c r="C46" s="78">
        <v>919.25</v>
      </c>
      <c r="D46" s="78">
        <v>1020.25</v>
      </c>
      <c r="E46" s="78">
        <v>1063.25</v>
      </c>
      <c r="F46" s="78">
        <v>1147</v>
      </c>
      <c r="G46" s="78">
        <v>1238.5</v>
      </c>
      <c r="H46" s="78">
        <v>1330</v>
      </c>
      <c r="I46" s="78">
        <v>1379</v>
      </c>
      <c r="J46" s="78">
        <v>1466.5</v>
      </c>
      <c r="K46" s="78">
        <v>1502.75</v>
      </c>
      <c r="L46" s="78">
        <v>1508.75</v>
      </c>
      <c r="M46" s="78">
        <v>1550.75</v>
      </c>
      <c r="N46" s="78">
        <v>1600.25</v>
      </c>
      <c r="O46" s="78">
        <v>1635</v>
      </c>
      <c r="P46" s="78">
        <v>1712.25</v>
      </c>
      <c r="Q46" s="78">
        <v>1805.5</v>
      </c>
      <c r="R46" s="78">
        <v>1878</v>
      </c>
      <c r="S46" s="78">
        <v>1968.5</v>
      </c>
      <c r="T46" s="78">
        <v>2211</v>
      </c>
      <c r="U46" s="78">
        <v>2216.5</v>
      </c>
      <c r="V46" s="78">
        <v>2207.25</v>
      </c>
      <c r="W46" s="78">
        <v>2171.5</v>
      </c>
      <c r="X46" s="78">
        <v>2237.75</v>
      </c>
      <c r="Y46" s="78">
        <v>2277.75</v>
      </c>
      <c r="Z46" s="78">
        <v>2354</v>
      </c>
      <c r="AA46" s="78">
        <v>2497</v>
      </c>
      <c r="AB46" s="78">
        <v>2639.5</v>
      </c>
      <c r="AC46" s="78">
        <v>2881.25</v>
      </c>
      <c r="AD46" s="78">
        <v>3099.75</v>
      </c>
      <c r="AE46" s="78">
        <v>3298</v>
      </c>
      <c r="AF46" s="78">
        <v>3543.25</v>
      </c>
      <c r="AG46" s="78">
        <v>3744.75</v>
      </c>
      <c r="AH46" s="79">
        <f t="shared" si="0"/>
        <v>201.5</v>
      </c>
      <c r="AI46" s="80">
        <f t="shared" si="1"/>
        <v>5.6868693995625483E-2</v>
      </c>
      <c r="AJ46" s="79">
        <f t="shared" si="2"/>
        <v>1105.25</v>
      </c>
      <c r="AK46" s="80">
        <f t="shared" si="3"/>
        <v>0.41873460882742941</v>
      </c>
      <c r="AL46" s="79">
        <f t="shared" si="4"/>
        <v>1573.25</v>
      </c>
      <c r="AM46" s="80">
        <f t="shared" si="5"/>
        <v>0.72449919410545705</v>
      </c>
    </row>
    <row r="47" spans="1:39" x14ac:dyDescent="0.25">
      <c r="A47" s="76" t="s">
        <v>131</v>
      </c>
      <c r="B47" s="77" t="s">
        <v>132</v>
      </c>
      <c r="C47" s="78">
        <v>2787</v>
      </c>
      <c r="D47" s="78">
        <v>3074.75</v>
      </c>
      <c r="E47" s="78">
        <v>3207.75</v>
      </c>
      <c r="F47" s="78">
        <v>3533.5</v>
      </c>
      <c r="G47" s="78">
        <v>3808.5</v>
      </c>
      <c r="H47" s="78">
        <v>4244.5</v>
      </c>
      <c r="I47" s="78">
        <v>4561.25</v>
      </c>
      <c r="J47" s="78">
        <v>5097.5</v>
      </c>
      <c r="K47" s="78">
        <v>5427.5</v>
      </c>
      <c r="L47" s="78">
        <v>5760.5</v>
      </c>
      <c r="M47" s="78">
        <v>6149.5</v>
      </c>
      <c r="N47" s="78">
        <v>6363</v>
      </c>
      <c r="O47" s="78">
        <v>6557.75</v>
      </c>
      <c r="P47" s="78">
        <v>6729.5</v>
      </c>
      <c r="Q47" s="78">
        <v>7231.75</v>
      </c>
      <c r="R47" s="78">
        <v>7605.25</v>
      </c>
      <c r="S47" s="78">
        <v>7964.5</v>
      </c>
      <c r="T47" s="78">
        <v>8997.5</v>
      </c>
      <c r="U47" s="78">
        <v>9366.25</v>
      </c>
      <c r="V47" s="78">
        <v>9564.75</v>
      </c>
      <c r="W47" s="78">
        <v>9912.75</v>
      </c>
      <c r="X47" s="78">
        <v>10311</v>
      </c>
      <c r="Y47" s="78">
        <v>10941</v>
      </c>
      <c r="Z47" s="78">
        <v>11431.5</v>
      </c>
      <c r="AA47" s="78">
        <v>12089.25</v>
      </c>
      <c r="AB47" s="78">
        <v>12948.25</v>
      </c>
      <c r="AC47" s="78">
        <v>13759.5</v>
      </c>
      <c r="AD47" s="78">
        <v>14502.5</v>
      </c>
      <c r="AE47" s="78">
        <v>15254.25</v>
      </c>
      <c r="AF47" s="78">
        <v>16343.75</v>
      </c>
      <c r="AG47" s="78">
        <v>17173.5</v>
      </c>
      <c r="AH47" s="79">
        <f t="shared" si="0"/>
        <v>829.75</v>
      </c>
      <c r="AI47" s="80">
        <f t="shared" si="1"/>
        <v>5.0768642447418737E-2</v>
      </c>
      <c r="AJ47" s="79">
        <f t="shared" si="2"/>
        <v>4225.25</v>
      </c>
      <c r="AK47" s="80">
        <f t="shared" si="3"/>
        <v>0.32631822833201396</v>
      </c>
      <c r="AL47" s="79">
        <f t="shared" si="4"/>
        <v>7260.75</v>
      </c>
      <c r="AM47" s="80">
        <f t="shared" si="5"/>
        <v>0.73246576378905959</v>
      </c>
    </row>
    <row r="48" spans="1:39" x14ac:dyDescent="0.25">
      <c r="A48" s="76" t="s">
        <v>133</v>
      </c>
      <c r="B48" s="82" t="s">
        <v>134</v>
      </c>
      <c r="C48" s="78">
        <v>1995</v>
      </c>
      <c r="D48" s="78">
        <v>2212.75</v>
      </c>
      <c r="E48" s="78">
        <v>2287.5</v>
      </c>
      <c r="F48" s="78">
        <v>2511.75</v>
      </c>
      <c r="G48" s="78">
        <v>2733</v>
      </c>
      <c r="H48" s="78">
        <v>3072.25</v>
      </c>
      <c r="I48" s="78">
        <v>3297.5</v>
      </c>
      <c r="J48" s="78">
        <v>3707.75</v>
      </c>
      <c r="K48" s="78">
        <v>3977</v>
      </c>
      <c r="L48" s="78">
        <v>4236</v>
      </c>
      <c r="M48" s="78">
        <v>4513.5</v>
      </c>
      <c r="N48" s="78">
        <v>4653</v>
      </c>
      <c r="O48" s="78">
        <v>4769</v>
      </c>
      <c r="P48" s="78">
        <v>4903.25</v>
      </c>
      <c r="Q48" s="78">
        <v>5240.75</v>
      </c>
      <c r="R48" s="78">
        <v>5559</v>
      </c>
      <c r="S48" s="78">
        <v>5862.5</v>
      </c>
      <c r="T48" s="78">
        <v>6567</v>
      </c>
      <c r="U48" s="78">
        <v>6866.5</v>
      </c>
      <c r="V48" s="78">
        <v>7054.5</v>
      </c>
      <c r="W48" s="78">
        <v>7339.5</v>
      </c>
      <c r="X48" s="78">
        <v>7653.5</v>
      </c>
      <c r="Y48" s="78">
        <v>8139.25</v>
      </c>
      <c r="Z48" s="78">
        <v>8532</v>
      </c>
      <c r="AA48" s="78">
        <v>9115.75</v>
      </c>
      <c r="AB48" s="78">
        <v>9776</v>
      </c>
      <c r="AC48" s="78">
        <v>10298.25</v>
      </c>
      <c r="AD48" s="78">
        <v>10840.25</v>
      </c>
      <c r="AE48" s="78">
        <v>11417.25</v>
      </c>
      <c r="AF48" s="78">
        <v>12225.25</v>
      </c>
      <c r="AG48" s="78">
        <v>13109.25</v>
      </c>
      <c r="AH48" s="79">
        <f t="shared" si="0"/>
        <v>884</v>
      </c>
      <c r="AI48" s="80">
        <f t="shared" si="1"/>
        <v>7.2309359726794947E-2</v>
      </c>
      <c r="AJ48" s="79">
        <f t="shared" si="2"/>
        <v>3333.25</v>
      </c>
      <c r="AK48" s="80">
        <f t="shared" si="3"/>
        <v>0.34096256137479541</v>
      </c>
      <c r="AL48" s="79">
        <f t="shared" si="4"/>
        <v>5769.75</v>
      </c>
      <c r="AM48" s="80">
        <f t="shared" si="5"/>
        <v>0.78612303290414876</v>
      </c>
    </row>
    <row r="49" spans="1:39" x14ac:dyDescent="0.25">
      <c r="A49" s="76" t="s">
        <v>135</v>
      </c>
      <c r="B49" s="82" t="s">
        <v>136</v>
      </c>
      <c r="C49" s="78">
        <v>13.75</v>
      </c>
      <c r="D49" s="78">
        <v>13.25</v>
      </c>
      <c r="E49" s="78">
        <v>13</v>
      </c>
      <c r="F49" s="78">
        <v>15.75</v>
      </c>
      <c r="G49" s="78">
        <v>17.75</v>
      </c>
      <c r="H49" s="78">
        <v>22</v>
      </c>
      <c r="I49" s="78">
        <v>20.75</v>
      </c>
      <c r="J49" s="78">
        <v>20</v>
      </c>
      <c r="K49" s="78">
        <v>24.75</v>
      </c>
      <c r="L49" s="78">
        <v>29.5</v>
      </c>
      <c r="M49" s="78">
        <v>62</v>
      </c>
      <c r="N49" s="78">
        <v>58</v>
      </c>
      <c r="O49" s="78">
        <v>78.5</v>
      </c>
      <c r="P49" s="78">
        <v>84</v>
      </c>
      <c r="Q49" s="78">
        <v>94.25</v>
      </c>
      <c r="R49" s="78">
        <v>98.25</v>
      </c>
      <c r="S49" s="78">
        <v>106.25</v>
      </c>
      <c r="T49" s="78">
        <v>125</v>
      </c>
      <c r="U49" s="78">
        <v>133.75</v>
      </c>
      <c r="V49" s="78">
        <v>140.75</v>
      </c>
      <c r="W49" s="78">
        <v>149</v>
      </c>
      <c r="X49" s="78">
        <v>154.25</v>
      </c>
      <c r="Y49" s="78">
        <v>169</v>
      </c>
      <c r="Z49" s="78">
        <v>182.5</v>
      </c>
      <c r="AA49" s="78">
        <v>191.25</v>
      </c>
      <c r="AB49" s="78">
        <v>196.25</v>
      </c>
      <c r="AC49" s="78">
        <v>222.25</v>
      </c>
      <c r="AD49" s="78">
        <v>258.75</v>
      </c>
      <c r="AE49" s="78">
        <v>286.25</v>
      </c>
      <c r="AF49" s="78">
        <v>317.25</v>
      </c>
      <c r="AG49" s="78">
        <v>335.5</v>
      </c>
      <c r="AH49" s="79">
        <f t="shared" si="0"/>
        <v>18.25</v>
      </c>
      <c r="AI49" s="80">
        <f t="shared" si="1"/>
        <v>5.7525610717100079E-2</v>
      </c>
      <c r="AJ49" s="79">
        <f t="shared" si="2"/>
        <v>139.25</v>
      </c>
      <c r="AK49" s="80">
        <f t="shared" si="3"/>
        <v>0.70955414012738849</v>
      </c>
      <c r="AL49" s="79">
        <f t="shared" si="4"/>
        <v>186.5</v>
      </c>
      <c r="AM49" s="80">
        <f t="shared" si="5"/>
        <v>1.2516778523489933</v>
      </c>
    </row>
    <row r="50" spans="1:39" x14ac:dyDescent="0.25">
      <c r="A50" s="76" t="s">
        <v>137</v>
      </c>
      <c r="B50" s="82" t="s">
        <v>138</v>
      </c>
      <c r="C50" s="78">
        <v>778.25</v>
      </c>
      <c r="D50" s="78">
        <v>848.75</v>
      </c>
      <c r="E50" s="78">
        <v>907.25</v>
      </c>
      <c r="F50" s="78">
        <v>1006</v>
      </c>
      <c r="G50" s="78">
        <v>1057.75</v>
      </c>
      <c r="H50" s="78">
        <v>1150.25</v>
      </c>
      <c r="I50" s="78">
        <v>1243</v>
      </c>
      <c r="J50" s="78">
        <v>1369.75</v>
      </c>
      <c r="K50" s="78">
        <v>1425.75</v>
      </c>
      <c r="L50" s="78">
        <v>1495</v>
      </c>
      <c r="M50" s="78">
        <v>1574</v>
      </c>
      <c r="N50" s="78">
        <v>1652</v>
      </c>
      <c r="O50" s="78">
        <v>1710.25</v>
      </c>
      <c r="P50" s="78">
        <v>1742.25</v>
      </c>
      <c r="Q50" s="78">
        <v>1896.75</v>
      </c>
      <c r="R50" s="78">
        <v>1948</v>
      </c>
      <c r="S50" s="78">
        <v>1995.75</v>
      </c>
      <c r="T50" s="78">
        <v>2305.5</v>
      </c>
      <c r="U50" s="78">
        <v>2366</v>
      </c>
      <c r="V50" s="78">
        <v>2369.5</v>
      </c>
      <c r="W50" s="78">
        <v>2424.25</v>
      </c>
      <c r="X50" s="78">
        <v>2503.25</v>
      </c>
      <c r="Y50" s="78">
        <v>2632.75</v>
      </c>
      <c r="Z50" s="78">
        <v>2717</v>
      </c>
      <c r="AA50" s="78">
        <v>2782.25</v>
      </c>
      <c r="AB50" s="78">
        <v>2976</v>
      </c>
      <c r="AC50" s="78">
        <v>3239</v>
      </c>
      <c r="AD50" s="78">
        <v>3403.5</v>
      </c>
      <c r="AE50" s="78">
        <v>3550.75</v>
      </c>
      <c r="AF50" s="78">
        <v>3801.25</v>
      </c>
      <c r="AG50" s="78">
        <v>3728.75</v>
      </c>
      <c r="AH50" s="79">
        <f t="shared" si="0"/>
        <v>-72.5</v>
      </c>
      <c r="AI50" s="80">
        <f t="shared" si="1"/>
        <v>-1.9072673462676749E-2</v>
      </c>
      <c r="AJ50" s="79">
        <f t="shared" si="2"/>
        <v>752.75</v>
      </c>
      <c r="AK50" s="80">
        <f t="shared" si="3"/>
        <v>0.252940188172043</v>
      </c>
      <c r="AL50" s="79">
        <f t="shared" si="4"/>
        <v>1304.5</v>
      </c>
      <c r="AM50" s="80">
        <f t="shared" si="5"/>
        <v>0.53810456842322363</v>
      </c>
    </row>
    <row r="51" spans="1:39" x14ac:dyDescent="0.25">
      <c r="A51" s="76" t="s">
        <v>139</v>
      </c>
      <c r="B51" s="77" t="s">
        <v>140</v>
      </c>
      <c r="C51" s="78">
        <v>1729</v>
      </c>
      <c r="D51" s="78">
        <v>1941.75</v>
      </c>
      <c r="E51" s="78">
        <v>2041.75</v>
      </c>
      <c r="F51" s="78">
        <v>2171.25</v>
      </c>
      <c r="G51" s="78">
        <v>2280.25</v>
      </c>
      <c r="H51" s="78">
        <v>2418.25</v>
      </c>
      <c r="I51" s="78">
        <v>2542.25</v>
      </c>
      <c r="J51" s="78">
        <v>2662</v>
      </c>
      <c r="K51" s="78">
        <v>2751.75</v>
      </c>
      <c r="L51" s="78">
        <v>2832.25</v>
      </c>
      <c r="M51" s="78">
        <v>2953.75</v>
      </c>
      <c r="N51" s="78">
        <v>3042.75</v>
      </c>
      <c r="O51" s="78">
        <v>3151</v>
      </c>
      <c r="P51" s="78">
        <v>3277.5</v>
      </c>
      <c r="Q51" s="78">
        <v>3440</v>
      </c>
      <c r="R51" s="78">
        <v>3624.25</v>
      </c>
      <c r="S51" s="78">
        <v>3719.5</v>
      </c>
      <c r="T51" s="78">
        <v>4022.25</v>
      </c>
      <c r="U51" s="78">
        <v>4130.75</v>
      </c>
      <c r="V51" s="78">
        <v>4297.5</v>
      </c>
      <c r="W51" s="78">
        <v>4528.75</v>
      </c>
      <c r="X51" s="78">
        <v>4795</v>
      </c>
      <c r="Y51" s="78">
        <v>5119</v>
      </c>
      <c r="Z51" s="78">
        <v>5873</v>
      </c>
      <c r="AA51" s="78">
        <v>6288.5</v>
      </c>
      <c r="AB51" s="78">
        <v>6735.25</v>
      </c>
      <c r="AC51" s="78">
        <v>7102.5</v>
      </c>
      <c r="AD51" s="78">
        <v>7420.75</v>
      </c>
      <c r="AE51" s="78">
        <v>7625.25</v>
      </c>
      <c r="AF51" s="78">
        <v>7945.5</v>
      </c>
      <c r="AG51" s="78">
        <v>8369.25</v>
      </c>
      <c r="AH51" s="79">
        <f t="shared" si="0"/>
        <v>423.75</v>
      </c>
      <c r="AI51" s="80">
        <f t="shared" si="1"/>
        <v>5.3332074759297715E-2</v>
      </c>
      <c r="AJ51" s="79">
        <f t="shared" si="2"/>
        <v>1634</v>
      </c>
      <c r="AK51" s="80">
        <f t="shared" si="3"/>
        <v>0.24260420919787684</v>
      </c>
      <c r="AL51" s="79">
        <f t="shared" si="4"/>
        <v>3840.5</v>
      </c>
      <c r="AM51" s="80">
        <f t="shared" si="5"/>
        <v>0.84802649737786362</v>
      </c>
    </row>
    <row r="52" spans="1:39" x14ac:dyDescent="0.25">
      <c r="A52" s="76" t="s">
        <v>141</v>
      </c>
      <c r="B52" s="82" t="s">
        <v>142</v>
      </c>
      <c r="C52" s="78">
        <v>171</v>
      </c>
      <c r="D52" s="78">
        <v>180.75</v>
      </c>
      <c r="E52" s="78">
        <v>191.25</v>
      </c>
      <c r="F52" s="78">
        <v>217.25</v>
      </c>
      <c r="G52" s="78">
        <v>232.25</v>
      </c>
      <c r="H52" s="78">
        <v>256.75</v>
      </c>
      <c r="I52" s="78">
        <v>275</v>
      </c>
      <c r="J52" s="78">
        <v>317.75</v>
      </c>
      <c r="K52" s="78">
        <v>334.5</v>
      </c>
      <c r="L52" s="78">
        <v>359.75</v>
      </c>
      <c r="M52" s="78">
        <v>392.25</v>
      </c>
      <c r="N52" s="78">
        <v>414.75</v>
      </c>
      <c r="O52" s="78">
        <v>424</v>
      </c>
      <c r="P52" s="78">
        <v>438.5</v>
      </c>
      <c r="Q52" s="78">
        <v>486</v>
      </c>
      <c r="R52" s="78">
        <v>511</v>
      </c>
      <c r="S52" s="78">
        <v>539.5</v>
      </c>
      <c r="T52" s="78">
        <v>582.5</v>
      </c>
      <c r="U52" s="78">
        <v>616.5</v>
      </c>
      <c r="V52" s="78">
        <v>647.25</v>
      </c>
      <c r="W52" s="78">
        <v>675.75</v>
      </c>
      <c r="X52" s="78">
        <v>739.25</v>
      </c>
      <c r="Y52" s="78">
        <v>806.25</v>
      </c>
      <c r="Z52" s="78">
        <v>856.5</v>
      </c>
      <c r="AA52" s="78">
        <v>901</v>
      </c>
      <c r="AB52" s="78">
        <v>928.75</v>
      </c>
      <c r="AC52" s="78">
        <v>997.25</v>
      </c>
      <c r="AD52" s="78">
        <v>1054.75</v>
      </c>
      <c r="AE52" s="78">
        <v>1111.25</v>
      </c>
      <c r="AF52" s="78">
        <v>1159</v>
      </c>
      <c r="AG52" s="78">
        <v>1219.5</v>
      </c>
      <c r="AH52" s="79">
        <f t="shared" si="0"/>
        <v>60.5</v>
      </c>
      <c r="AI52" s="80">
        <f t="shared" si="1"/>
        <v>5.2200172562553923E-2</v>
      </c>
      <c r="AJ52" s="79">
        <f t="shared" si="2"/>
        <v>290.75</v>
      </c>
      <c r="AK52" s="80">
        <f t="shared" si="3"/>
        <v>0.31305518169582774</v>
      </c>
      <c r="AL52" s="79">
        <f t="shared" si="4"/>
        <v>543.75</v>
      </c>
      <c r="AM52" s="80">
        <f t="shared" si="5"/>
        <v>0.80466148723640396</v>
      </c>
    </row>
    <row r="53" spans="1:39" x14ac:dyDescent="0.25">
      <c r="A53" s="76" t="s">
        <v>143</v>
      </c>
      <c r="B53" s="82" t="s">
        <v>144</v>
      </c>
      <c r="C53" s="78">
        <v>1558</v>
      </c>
      <c r="D53" s="78">
        <v>1761</v>
      </c>
      <c r="E53" s="78">
        <v>1850.5</v>
      </c>
      <c r="F53" s="78">
        <v>1954</v>
      </c>
      <c r="G53" s="78">
        <v>2048</v>
      </c>
      <c r="H53" s="78">
        <v>2161.5</v>
      </c>
      <c r="I53" s="78">
        <v>2267.25</v>
      </c>
      <c r="J53" s="78">
        <v>2344.25</v>
      </c>
      <c r="K53" s="78">
        <v>2417.25</v>
      </c>
      <c r="L53" s="78">
        <v>2472.5</v>
      </c>
      <c r="M53" s="78">
        <v>2561.5</v>
      </c>
      <c r="N53" s="78">
        <v>2628</v>
      </c>
      <c r="O53" s="78">
        <v>2727</v>
      </c>
      <c r="P53" s="78">
        <v>2839</v>
      </c>
      <c r="Q53" s="78">
        <v>2954</v>
      </c>
      <c r="R53" s="78">
        <v>3113.25</v>
      </c>
      <c r="S53" s="78">
        <v>3180</v>
      </c>
      <c r="T53" s="78">
        <v>3439.75</v>
      </c>
      <c r="U53" s="78">
        <v>3514.25</v>
      </c>
      <c r="V53" s="78">
        <v>3650.25</v>
      </c>
      <c r="W53" s="78">
        <v>3853</v>
      </c>
      <c r="X53" s="78">
        <v>4055.75</v>
      </c>
      <c r="Y53" s="78">
        <v>4312.75</v>
      </c>
      <c r="Z53" s="78">
        <v>5016.5</v>
      </c>
      <c r="AA53" s="78">
        <v>5387.5</v>
      </c>
      <c r="AB53" s="78">
        <v>5806.5</v>
      </c>
      <c r="AC53" s="78">
        <v>6105.25</v>
      </c>
      <c r="AD53" s="78">
        <v>6366</v>
      </c>
      <c r="AE53" s="78">
        <v>6514</v>
      </c>
      <c r="AF53" s="78">
        <v>6786.5</v>
      </c>
      <c r="AG53" s="78">
        <v>7149.75</v>
      </c>
      <c r="AH53" s="79">
        <f t="shared" si="0"/>
        <v>363.25</v>
      </c>
      <c r="AI53" s="80">
        <f t="shared" si="1"/>
        <v>5.3525381271642233E-2</v>
      </c>
      <c r="AJ53" s="79">
        <f t="shared" si="2"/>
        <v>1343.25</v>
      </c>
      <c r="AK53" s="80">
        <f t="shared" si="3"/>
        <v>0.23133557220356496</v>
      </c>
      <c r="AL53" s="79">
        <f t="shared" si="4"/>
        <v>3296.75</v>
      </c>
      <c r="AM53" s="80">
        <f t="shared" si="5"/>
        <v>0.85563197508434985</v>
      </c>
    </row>
    <row r="54" spans="1:39" x14ac:dyDescent="0.25">
      <c r="A54" s="76" t="s">
        <v>145</v>
      </c>
      <c r="B54" s="77" t="s">
        <v>146</v>
      </c>
      <c r="C54" s="78">
        <v>1308</v>
      </c>
      <c r="D54" s="78">
        <v>1603.75</v>
      </c>
      <c r="E54" s="78">
        <v>1653</v>
      </c>
      <c r="F54" s="78">
        <v>1817</v>
      </c>
      <c r="G54" s="78">
        <v>1927</v>
      </c>
      <c r="H54" s="78">
        <v>2033.5</v>
      </c>
      <c r="I54" s="78">
        <v>2131.5</v>
      </c>
      <c r="J54" s="78">
        <v>2296.75</v>
      </c>
      <c r="K54" s="78">
        <v>2373</v>
      </c>
      <c r="L54" s="78">
        <v>2439.5</v>
      </c>
      <c r="M54" s="78">
        <v>2511</v>
      </c>
      <c r="N54" s="78">
        <v>2627.25</v>
      </c>
      <c r="O54" s="78">
        <v>2751.5</v>
      </c>
      <c r="P54" s="78">
        <v>2802</v>
      </c>
      <c r="Q54" s="78">
        <v>2961.25</v>
      </c>
      <c r="R54" s="78">
        <v>3090.25</v>
      </c>
      <c r="S54" s="78">
        <v>3262.5</v>
      </c>
      <c r="T54" s="78">
        <v>3558.25</v>
      </c>
      <c r="U54" s="78">
        <v>3571.5</v>
      </c>
      <c r="V54" s="78">
        <v>3735.25</v>
      </c>
      <c r="W54" s="78">
        <v>3881.25</v>
      </c>
      <c r="X54" s="78">
        <v>4102.75</v>
      </c>
      <c r="Y54" s="78">
        <v>4269.75</v>
      </c>
      <c r="Z54" s="78">
        <v>4418.75</v>
      </c>
      <c r="AA54" s="78">
        <v>4606.75</v>
      </c>
      <c r="AB54" s="78">
        <v>4874.25</v>
      </c>
      <c r="AC54" s="78">
        <v>5145.25</v>
      </c>
      <c r="AD54" s="78">
        <v>5352.25</v>
      </c>
      <c r="AE54" s="78">
        <v>5588.75</v>
      </c>
      <c r="AF54" s="78">
        <v>5894.75</v>
      </c>
      <c r="AG54" s="78">
        <v>6037</v>
      </c>
      <c r="AH54" s="79">
        <f t="shared" si="0"/>
        <v>142.25</v>
      </c>
      <c r="AI54" s="80">
        <f t="shared" si="1"/>
        <v>2.4131642563297851E-2</v>
      </c>
      <c r="AJ54" s="79">
        <f t="shared" si="2"/>
        <v>1162.75</v>
      </c>
      <c r="AK54" s="80">
        <f t="shared" si="3"/>
        <v>0.2385495204390419</v>
      </c>
      <c r="AL54" s="79">
        <f t="shared" si="4"/>
        <v>2155.75</v>
      </c>
      <c r="AM54" s="80">
        <f t="shared" si="5"/>
        <v>0.55542673107890494</v>
      </c>
    </row>
    <row r="55" spans="1:39" x14ac:dyDescent="0.25">
      <c r="A55" s="76" t="s">
        <v>147</v>
      </c>
      <c r="B55" s="82" t="s">
        <v>148</v>
      </c>
      <c r="C55" s="78">
        <v>214.25</v>
      </c>
      <c r="D55" s="78">
        <v>232.25</v>
      </c>
      <c r="E55" s="78">
        <v>248.5</v>
      </c>
      <c r="F55" s="78">
        <v>262.25</v>
      </c>
      <c r="G55" s="78">
        <v>272.75</v>
      </c>
      <c r="H55" s="78">
        <v>297.75</v>
      </c>
      <c r="I55" s="78">
        <v>311</v>
      </c>
      <c r="J55" s="78">
        <v>333.5</v>
      </c>
      <c r="K55" s="78">
        <v>352.25</v>
      </c>
      <c r="L55" s="78">
        <v>367.5</v>
      </c>
      <c r="M55" s="78">
        <v>372</v>
      </c>
      <c r="N55" s="78">
        <v>393.25</v>
      </c>
      <c r="O55" s="78">
        <v>420.5</v>
      </c>
      <c r="P55" s="78">
        <v>422.75</v>
      </c>
      <c r="Q55" s="78">
        <v>445.75</v>
      </c>
      <c r="R55" s="78">
        <v>470</v>
      </c>
      <c r="S55" s="78">
        <v>493.75</v>
      </c>
      <c r="T55" s="78">
        <v>543.25</v>
      </c>
      <c r="U55" s="78">
        <v>553</v>
      </c>
      <c r="V55" s="78">
        <v>568.75</v>
      </c>
      <c r="W55" s="78">
        <v>589.25</v>
      </c>
      <c r="X55" s="78">
        <v>627.25</v>
      </c>
      <c r="Y55" s="78">
        <v>652.75</v>
      </c>
      <c r="Z55" s="78">
        <v>701.25</v>
      </c>
      <c r="AA55" s="78">
        <v>767.25</v>
      </c>
      <c r="AB55" s="78">
        <v>838.75</v>
      </c>
      <c r="AC55" s="78">
        <v>899</v>
      </c>
      <c r="AD55" s="78">
        <v>927</v>
      </c>
      <c r="AE55" s="78">
        <v>968.5</v>
      </c>
      <c r="AF55" s="78">
        <v>1022.75</v>
      </c>
      <c r="AG55" s="78">
        <v>1076.75</v>
      </c>
      <c r="AH55" s="79">
        <f t="shared" si="0"/>
        <v>54</v>
      </c>
      <c r="AI55" s="80">
        <f t="shared" si="1"/>
        <v>5.2798826692740164E-2</v>
      </c>
      <c r="AJ55" s="79">
        <f t="shared" si="2"/>
        <v>238</v>
      </c>
      <c r="AK55" s="80">
        <f t="shared" si="3"/>
        <v>0.28375558867362144</v>
      </c>
      <c r="AL55" s="79">
        <f t="shared" si="4"/>
        <v>487.5</v>
      </c>
      <c r="AM55" s="80">
        <f t="shared" si="5"/>
        <v>0.82732286805260924</v>
      </c>
    </row>
    <row r="56" spans="1:39" x14ac:dyDescent="0.25">
      <c r="A56" s="76" t="s">
        <v>149</v>
      </c>
      <c r="B56" s="82" t="s">
        <v>150</v>
      </c>
      <c r="C56" s="78">
        <v>1093.75</v>
      </c>
      <c r="D56" s="78">
        <v>1371.5</v>
      </c>
      <c r="E56" s="78">
        <v>1404.5</v>
      </c>
      <c r="F56" s="78">
        <v>1554.75</v>
      </c>
      <c r="G56" s="78">
        <v>1654.25</v>
      </c>
      <c r="H56" s="78">
        <v>1735.75</v>
      </c>
      <c r="I56" s="78">
        <v>1820.5</v>
      </c>
      <c r="J56" s="78">
        <v>1963.25</v>
      </c>
      <c r="K56" s="78">
        <v>2020.75</v>
      </c>
      <c r="L56" s="78">
        <v>2072</v>
      </c>
      <c r="M56" s="78">
        <v>2139</v>
      </c>
      <c r="N56" s="78">
        <v>2234</v>
      </c>
      <c r="O56" s="78">
        <v>2331</v>
      </c>
      <c r="P56" s="78">
        <v>2379.25</v>
      </c>
      <c r="Q56" s="78">
        <v>2515.5</v>
      </c>
      <c r="R56" s="78">
        <v>2620.25</v>
      </c>
      <c r="S56" s="78">
        <v>2768.75</v>
      </c>
      <c r="T56" s="78">
        <v>3015</v>
      </c>
      <c r="U56" s="78">
        <v>3018.5</v>
      </c>
      <c r="V56" s="78">
        <v>3166.5</v>
      </c>
      <c r="W56" s="78">
        <v>3292</v>
      </c>
      <c r="X56" s="78">
        <v>3475.5</v>
      </c>
      <c r="Y56" s="78">
        <v>3617</v>
      </c>
      <c r="Z56" s="78">
        <v>3717.5</v>
      </c>
      <c r="AA56" s="78">
        <v>3839.5</v>
      </c>
      <c r="AB56" s="78">
        <v>4035.5</v>
      </c>
      <c r="AC56" s="78">
        <v>4246.25</v>
      </c>
      <c r="AD56" s="78">
        <v>4425.25</v>
      </c>
      <c r="AE56" s="78">
        <v>4620.25</v>
      </c>
      <c r="AF56" s="78">
        <v>4872</v>
      </c>
      <c r="AG56" s="78">
        <v>4960.25</v>
      </c>
      <c r="AH56" s="79">
        <f t="shared" si="0"/>
        <v>88.25</v>
      </c>
      <c r="AI56" s="80">
        <f t="shared" si="1"/>
        <v>1.8113711001642035E-2</v>
      </c>
      <c r="AJ56" s="79">
        <f t="shared" si="2"/>
        <v>924.75</v>
      </c>
      <c r="AK56" s="80">
        <f t="shared" si="3"/>
        <v>0.22915376037665716</v>
      </c>
      <c r="AL56" s="79">
        <f t="shared" si="4"/>
        <v>1668.25</v>
      </c>
      <c r="AM56" s="80">
        <f t="shared" si="5"/>
        <v>0.50675880923450789</v>
      </c>
    </row>
    <row r="57" spans="1:39" x14ac:dyDescent="0.25">
      <c r="A57" s="76" t="s">
        <v>151</v>
      </c>
      <c r="B57" s="77" t="s">
        <v>152</v>
      </c>
      <c r="C57" s="83">
        <v>2052.25</v>
      </c>
      <c r="D57" s="83">
        <v>2316</v>
      </c>
      <c r="E57" s="83">
        <v>2422</v>
      </c>
      <c r="F57" s="83">
        <v>2648.75</v>
      </c>
      <c r="G57" s="83">
        <v>2774</v>
      </c>
      <c r="H57" s="83">
        <v>2796</v>
      </c>
      <c r="I57" s="83">
        <v>2908.5</v>
      </c>
      <c r="J57" s="83">
        <v>3229.25</v>
      </c>
      <c r="K57" s="83">
        <v>3259.5</v>
      </c>
      <c r="L57" s="83">
        <v>3278</v>
      </c>
      <c r="M57" s="83">
        <v>3366</v>
      </c>
      <c r="N57" s="83">
        <v>3412.75</v>
      </c>
      <c r="O57" s="83">
        <v>3470.75</v>
      </c>
      <c r="P57" s="83">
        <v>3528</v>
      </c>
      <c r="Q57" s="83">
        <v>3671.75</v>
      </c>
      <c r="R57" s="83">
        <v>3753.75</v>
      </c>
      <c r="S57" s="83">
        <v>3884</v>
      </c>
      <c r="T57" s="83">
        <v>4268.25</v>
      </c>
      <c r="U57" s="83">
        <v>4286.5</v>
      </c>
      <c r="V57" s="83">
        <v>4488</v>
      </c>
      <c r="W57" s="83">
        <v>4624.5</v>
      </c>
      <c r="X57" s="83">
        <v>4851</v>
      </c>
      <c r="Y57" s="83">
        <v>5120.25</v>
      </c>
      <c r="Z57" s="83">
        <v>4964.75</v>
      </c>
      <c r="AA57" s="83">
        <v>5152.5</v>
      </c>
      <c r="AB57" s="83">
        <v>5298.75</v>
      </c>
      <c r="AC57" s="83">
        <v>5433.75</v>
      </c>
      <c r="AD57" s="83">
        <v>5573</v>
      </c>
      <c r="AE57" s="83">
        <v>5662</v>
      </c>
      <c r="AF57" s="83">
        <v>5775.75</v>
      </c>
      <c r="AG57" s="83">
        <v>5938.25</v>
      </c>
      <c r="AH57" s="79">
        <f t="shared" si="0"/>
        <v>162.5</v>
      </c>
      <c r="AI57" s="80">
        <f t="shared" si="1"/>
        <v>2.8134874258754276E-2</v>
      </c>
      <c r="AJ57" s="79">
        <f t="shared" si="2"/>
        <v>639.5</v>
      </c>
      <c r="AK57" s="80">
        <f t="shared" si="3"/>
        <v>0.12068884170794998</v>
      </c>
      <c r="AL57" s="79">
        <f t="shared" si="4"/>
        <v>1313.75</v>
      </c>
      <c r="AM57" s="80">
        <f t="shared" si="5"/>
        <v>0.28408476592064008</v>
      </c>
    </row>
    <row r="58" spans="1:39" x14ac:dyDescent="0.25">
      <c r="A58" s="76" t="s">
        <v>153</v>
      </c>
      <c r="B58" s="77" t="s">
        <v>154</v>
      </c>
      <c r="C58" s="83">
        <v>348</v>
      </c>
      <c r="D58" s="83">
        <v>344</v>
      </c>
      <c r="E58" s="83">
        <v>343</v>
      </c>
      <c r="F58" s="83">
        <v>348.5</v>
      </c>
      <c r="G58" s="83">
        <v>359.75</v>
      </c>
      <c r="H58" s="83">
        <v>373.5</v>
      </c>
      <c r="I58" s="83">
        <v>366</v>
      </c>
      <c r="J58" s="83">
        <v>384.75</v>
      </c>
      <c r="K58" s="83">
        <v>366.25</v>
      </c>
      <c r="L58" s="83">
        <v>371.5</v>
      </c>
      <c r="M58" s="83">
        <v>380.5</v>
      </c>
      <c r="N58" s="83">
        <v>383.75</v>
      </c>
      <c r="O58" s="83">
        <v>378</v>
      </c>
      <c r="P58" s="83">
        <v>394</v>
      </c>
      <c r="Q58" s="83">
        <v>400</v>
      </c>
      <c r="R58" s="83">
        <v>398.75</v>
      </c>
      <c r="S58" s="83">
        <v>406.25</v>
      </c>
      <c r="T58" s="83">
        <v>410.5</v>
      </c>
      <c r="U58" s="83">
        <v>413.75</v>
      </c>
      <c r="V58" s="83">
        <v>421</v>
      </c>
      <c r="W58" s="83">
        <v>419.75</v>
      </c>
      <c r="X58" s="83">
        <v>421.5</v>
      </c>
      <c r="Y58" s="83">
        <v>426.5</v>
      </c>
      <c r="Z58" s="83">
        <v>419</v>
      </c>
      <c r="AA58" s="83">
        <v>410</v>
      </c>
      <c r="AB58" s="83">
        <v>402.5</v>
      </c>
      <c r="AC58" s="83">
        <v>405.5</v>
      </c>
      <c r="AD58" s="83">
        <v>410.25</v>
      </c>
      <c r="AE58" s="83">
        <v>408.75</v>
      </c>
      <c r="AF58" s="83">
        <v>420.25</v>
      </c>
      <c r="AG58" s="83">
        <v>427</v>
      </c>
      <c r="AH58" s="79">
        <f t="shared" si="0"/>
        <v>6.75</v>
      </c>
      <c r="AI58" s="80">
        <f t="shared" si="1"/>
        <v>1.6061867935752528E-2</v>
      </c>
      <c r="AJ58" s="79">
        <f t="shared" si="2"/>
        <v>24.5</v>
      </c>
      <c r="AK58" s="80">
        <f t="shared" si="3"/>
        <v>6.0869565217391307E-2</v>
      </c>
      <c r="AL58" s="79">
        <f t="shared" si="4"/>
        <v>7.25</v>
      </c>
      <c r="AM58" s="80">
        <f t="shared" si="5"/>
        <v>1.7272185824895772E-2</v>
      </c>
    </row>
    <row r="59" spans="1:39" x14ac:dyDescent="0.25">
      <c r="A59" s="76" t="s">
        <v>155</v>
      </c>
      <c r="B59" s="77" t="s">
        <v>156</v>
      </c>
      <c r="C59" s="78">
        <v>9.25</v>
      </c>
      <c r="D59" s="78">
        <v>11.5</v>
      </c>
      <c r="E59" s="78">
        <v>13.25</v>
      </c>
      <c r="F59" s="78">
        <v>16.75</v>
      </c>
      <c r="G59" s="78">
        <v>21.25</v>
      </c>
      <c r="H59" s="78">
        <v>23.75</v>
      </c>
      <c r="I59" s="78">
        <v>26</v>
      </c>
      <c r="J59" s="78">
        <v>72</v>
      </c>
      <c r="K59" s="78">
        <v>78.75</v>
      </c>
      <c r="L59" s="78">
        <v>117.75</v>
      </c>
      <c r="M59" s="78">
        <v>162.25</v>
      </c>
      <c r="N59" s="78">
        <v>199.25</v>
      </c>
      <c r="O59" s="78">
        <v>275.5</v>
      </c>
      <c r="P59" s="78">
        <v>471</v>
      </c>
      <c r="Q59" s="78">
        <v>377.25</v>
      </c>
      <c r="R59" s="78">
        <v>432</v>
      </c>
      <c r="S59" s="78">
        <v>616</v>
      </c>
      <c r="T59" s="78">
        <v>343.75</v>
      </c>
      <c r="U59" s="78">
        <v>205.25</v>
      </c>
      <c r="V59" s="78">
        <v>199.5</v>
      </c>
      <c r="W59" s="78">
        <v>184.75</v>
      </c>
      <c r="X59" s="78">
        <v>129.5</v>
      </c>
      <c r="Y59" s="78">
        <v>153.5</v>
      </c>
      <c r="Z59" s="78">
        <v>181.5</v>
      </c>
      <c r="AA59" s="78">
        <v>159.75</v>
      </c>
      <c r="AB59" s="78">
        <v>200.75</v>
      </c>
      <c r="AC59" s="78">
        <v>282.5</v>
      </c>
      <c r="AD59" s="78">
        <v>528.25</v>
      </c>
      <c r="AE59" s="78">
        <v>578.75</v>
      </c>
      <c r="AF59" s="78">
        <v>428.5</v>
      </c>
      <c r="AG59" s="78">
        <v>597.25</v>
      </c>
      <c r="AH59" s="79">
        <f t="shared" si="0"/>
        <v>168.75</v>
      </c>
      <c r="AI59" s="80">
        <f t="shared" si="1"/>
        <v>0.39381563593932323</v>
      </c>
      <c r="AJ59" s="79">
        <f t="shared" si="2"/>
        <v>396.5</v>
      </c>
      <c r="AK59" s="80">
        <f t="shared" si="3"/>
        <v>1.9750933997509339</v>
      </c>
      <c r="AL59" s="79">
        <f t="shared" si="4"/>
        <v>412.5</v>
      </c>
      <c r="AM59" s="80">
        <f t="shared" si="5"/>
        <v>2.232746955345061</v>
      </c>
    </row>
    <row r="60" spans="1:39" ht="15.75" x14ac:dyDescent="0.25">
      <c r="A60" s="22" t="s">
        <v>34</v>
      </c>
      <c r="B60" s="74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79"/>
      <c r="AI60" s="80"/>
      <c r="AJ60" s="79"/>
      <c r="AK60" s="80"/>
      <c r="AL60" s="79"/>
      <c r="AM60" s="80"/>
    </row>
    <row r="61" spans="1:39" customFormat="1" ht="12" x14ac:dyDescent="0.2">
      <c r="A61" s="23" t="s">
        <v>0</v>
      </c>
      <c r="B61" s="93" t="s">
        <v>1</v>
      </c>
      <c r="C61" s="1">
        <v>389806</v>
      </c>
      <c r="D61" s="1">
        <v>404931.25</v>
      </c>
      <c r="E61" s="1">
        <v>423604</v>
      </c>
      <c r="F61" s="1">
        <v>455292.25</v>
      </c>
      <c r="G61" s="1">
        <v>482858.75</v>
      </c>
      <c r="H61" s="1">
        <v>512883.75</v>
      </c>
      <c r="I61" s="1">
        <v>535024.5</v>
      </c>
      <c r="J61" s="1">
        <v>560543</v>
      </c>
      <c r="K61" s="1">
        <v>595181</v>
      </c>
      <c r="L61" s="1">
        <v>628915.75</v>
      </c>
      <c r="M61" s="1">
        <v>665233.5</v>
      </c>
      <c r="N61" s="1">
        <v>665914.75</v>
      </c>
      <c r="O61" s="1">
        <v>651102.5</v>
      </c>
      <c r="P61" s="1">
        <v>645120.75</v>
      </c>
      <c r="Q61" s="1">
        <v>656263.5</v>
      </c>
      <c r="R61" s="1">
        <v>686655.75</v>
      </c>
      <c r="S61" s="1">
        <v>714307.5</v>
      </c>
      <c r="T61" s="1">
        <v>750696</v>
      </c>
      <c r="U61" s="1">
        <v>764398.5</v>
      </c>
      <c r="V61" s="1">
        <v>743584</v>
      </c>
      <c r="W61" s="1">
        <v>754767.5</v>
      </c>
      <c r="X61" s="1">
        <v>782416.75</v>
      </c>
      <c r="Y61" s="1">
        <v>812602.75</v>
      </c>
      <c r="Z61" s="1">
        <v>845805.5</v>
      </c>
      <c r="AA61" s="1">
        <v>881613.25</v>
      </c>
      <c r="AB61" s="1">
        <v>922922</v>
      </c>
      <c r="AC61" s="1">
        <v>953719.25</v>
      </c>
      <c r="AD61" s="1">
        <v>984634</v>
      </c>
      <c r="AE61" s="9">
        <v>1020801.75</v>
      </c>
      <c r="AF61" s="9">
        <v>1061199.5</v>
      </c>
      <c r="AG61" s="9">
        <v>1030371.5</v>
      </c>
      <c r="AH61" s="9">
        <f>+AG61-AF61</f>
        <v>-30828</v>
      </c>
      <c r="AI61" s="10">
        <f>+AH61/AF61</f>
        <v>-2.9050145613525074E-2</v>
      </c>
      <c r="AJ61" s="9">
        <f>+AG61-AB61</f>
        <v>107449.5</v>
      </c>
      <c r="AK61" s="10">
        <f>+AJ61/AB61</f>
        <v>0.11642316468780677</v>
      </c>
      <c r="AL61" s="9">
        <f>+AG61-W61</f>
        <v>275604</v>
      </c>
      <c r="AM61" s="10">
        <f>+AL61/W61</f>
        <v>0.36515085771446176</v>
      </c>
    </row>
    <row r="62" spans="1:39" x14ac:dyDescent="0.25">
      <c r="A62" s="76" t="s">
        <v>104</v>
      </c>
      <c r="B62" s="77" t="s">
        <v>105</v>
      </c>
      <c r="C62" s="78">
        <v>1686</v>
      </c>
      <c r="D62" s="78">
        <v>1793.25</v>
      </c>
      <c r="E62" s="78">
        <v>1698.75</v>
      </c>
      <c r="F62" s="78">
        <v>1618</v>
      </c>
      <c r="G62" s="78">
        <v>1655.75</v>
      </c>
      <c r="H62" s="78">
        <v>1815</v>
      </c>
      <c r="I62" s="78">
        <v>1955.75</v>
      </c>
      <c r="J62" s="78">
        <v>2061.5</v>
      </c>
      <c r="K62" s="78">
        <v>2085.5</v>
      </c>
      <c r="L62" s="78">
        <v>1990</v>
      </c>
      <c r="M62" s="78">
        <v>2148.75</v>
      </c>
      <c r="N62" s="78">
        <v>2311.75</v>
      </c>
      <c r="O62" s="78">
        <v>2416.25</v>
      </c>
      <c r="P62" s="78">
        <v>2148.75</v>
      </c>
      <c r="Q62" s="78">
        <v>2319</v>
      </c>
      <c r="R62" s="78">
        <v>3278.5</v>
      </c>
      <c r="S62" s="78">
        <v>3674.5</v>
      </c>
      <c r="T62" s="78">
        <v>3710.25</v>
      </c>
      <c r="U62" s="78">
        <v>3773.25</v>
      </c>
      <c r="V62" s="78">
        <v>3452.5</v>
      </c>
      <c r="W62" s="78">
        <v>3571</v>
      </c>
      <c r="X62" s="78">
        <v>3863</v>
      </c>
      <c r="Y62" s="78">
        <v>4298.75</v>
      </c>
      <c r="Z62" s="78">
        <v>4675.25</v>
      </c>
      <c r="AA62" s="78">
        <v>5127</v>
      </c>
      <c r="AB62" s="78">
        <v>5102.75</v>
      </c>
      <c r="AC62" s="78">
        <v>4438.5</v>
      </c>
      <c r="AD62" s="78">
        <v>4664.5</v>
      </c>
      <c r="AE62" s="78">
        <v>4853.5</v>
      </c>
      <c r="AF62" s="78">
        <v>5094.75</v>
      </c>
      <c r="AG62" s="78">
        <v>4685.25</v>
      </c>
      <c r="AH62" s="79">
        <f t="shared" si="0"/>
        <v>-409.5</v>
      </c>
      <c r="AI62" s="80">
        <f t="shared" si="1"/>
        <v>-8.0376858530840575E-2</v>
      </c>
      <c r="AJ62" s="79">
        <f t="shared" si="2"/>
        <v>-417.5</v>
      </c>
      <c r="AK62" s="80">
        <f t="shared" si="3"/>
        <v>-8.1818627210817702E-2</v>
      </c>
      <c r="AL62" s="79">
        <f t="shared" si="4"/>
        <v>1114.25</v>
      </c>
      <c r="AM62" s="80">
        <f t="shared" si="5"/>
        <v>0.31202744329319521</v>
      </c>
    </row>
    <row r="63" spans="1:39" x14ac:dyDescent="0.25">
      <c r="A63" s="76" t="s">
        <v>106</v>
      </c>
      <c r="B63" s="82" t="s">
        <v>107</v>
      </c>
      <c r="C63" s="78">
        <v>518.25</v>
      </c>
      <c r="D63" s="78">
        <v>539.5</v>
      </c>
      <c r="E63" s="78">
        <v>506.5</v>
      </c>
      <c r="F63" s="78">
        <v>557.5</v>
      </c>
      <c r="G63" s="78">
        <v>607</v>
      </c>
      <c r="H63" s="78">
        <v>692.75</v>
      </c>
      <c r="I63" s="78">
        <v>746.5</v>
      </c>
      <c r="J63" s="78">
        <v>736</v>
      </c>
      <c r="K63" s="78">
        <v>614.25</v>
      </c>
      <c r="L63" s="78">
        <v>592.75</v>
      </c>
      <c r="M63" s="78">
        <v>618</v>
      </c>
      <c r="N63" s="78">
        <v>629.5</v>
      </c>
      <c r="O63" s="78">
        <v>646</v>
      </c>
      <c r="P63" s="78">
        <v>612</v>
      </c>
      <c r="Q63" s="78">
        <v>619</v>
      </c>
      <c r="R63" s="78">
        <v>695</v>
      </c>
      <c r="S63" s="78">
        <v>711.5</v>
      </c>
      <c r="T63" s="78">
        <v>715.75</v>
      </c>
      <c r="U63" s="78">
        <v>700</v>
      </c>
      <c r="V63" s="78">
        <v>709.5</v>
      </c>
      <c r="W63" s="78">
        <v>780.75</v>
      </c>
      <c r="X63" s="78">
        <v>839</v>
      </c>
      <c r="Y63" s="78">
        <v>900.5</v>
      </c>
      <c r="Z63" s="78">
        <v>894.5</v>
      </c>
      <c r="AA63" s="78">
        <v>905.5</v>
      </c>
      <c r="AB63" s="78">
        <v>981</v>
      </c>
      <c r="AC63" s="78">
        <v>1019.75</v>
      </c>
      <c r="AD63" s="78">
        <v>1074.75</v>
      </c>
      <c r="AE63" s="78">
        <v>1052.5</v>
      </c>
      <c r="AF63" s="78">
        <v>1115.75</v>
      </c>
      <c r="AG63" s="78">
        <v>1240</v>
      </c>
      <c r="AH63" s="79">
        <f t="shared" si="0"/>
        <v>124.25</v>
      </c>
      <c r="AI63" s="80">
        <f t="shared" si="1"/>
        <v>0.11136007170064979</v>
      </c>
      <c r="AJ63" s="79">
        <f t="shared" si="2"/>
        <v>259</v>
      </c>
      <c r="AK63" s="80">
        <f t="shared" si="3"/>
        <v>0.2640163098878695</v>
      </c>
      <c r="AL63" s="79">
        <f t="shared" si="4"/>
        <v>459.25</v>
      </c>
      <c r="AM63" s="80">
        <f t="shared" si="5"/>
        <v>0.58821645853346138</v>
      </c>
    </row>
    <row r="64" spans="1:39" x14ac:dyDescent="0.25">
      <c r="A64" s="76" t="s">
        <v>108</v>
      </c>
      <c r="B64" s="82" t="s">
        <v>109</v>
      </c>
      <c r="C64" s="78">
        <v>1167.75</v>
      </c>
      <c r="D64" s="78">
        <v>1253.75</v>
      </c>
      <c r="E64" s="78">
        <v>1192.5</v>
      </c>
      <c r="F64" s="78">
        <v>1060.5</v>
      </c>
      <c r="G64" s="78">
        <v>1048.5</v>
      </c>
      <c r="H64" s="78">
        <v>1122.25</v>
      </c>
      <c r="I64" s="78">
        <v>1209.25</v>
      </c>
      <c r="J64" s="78">
        <v>1325.75</v>
      </c>
      <c r="K64" s="78">
        <v>1471.25</v>
      </c>
      <c r="L64" s="78">
        <v>1397.25</v>
      </c>
      <c r="M64" s="78">
        <v>1531</v>
      </c>
      <c r="N64" s="78">
        <v>1682.25</v>
      </c>
      <c r="O64" s="78">
        <v>1770.25</v>
      </c>
      <c r="P64" s="78">
        <v>1536.75</v>
      </c>
      <c r="Q64" s="78">
        <v>1699.5</v>
      </c>
      <c r="R64" s="78">
        <v>2583.5</v>
      </c>
      <c r="S64" s="78">
        <v>2962.75</v>
      </c>
      <c r="T64" s="78">
        <v>2994.5</v>
      </c>
      <c r="U64" s="78">
        <v>3073</v>
      </c>
      <c r="V64" s="78">
        <v>2742.75</v>
      </c>
      <c r="W64" s="78">
        <v>2790.25</v>
      </c>
      <c r="X64" s="78">
        <v>3024</v>
      </c>
      <c r="Y64" s="78">
        <v>3398.25</v>
      </c>
      <c r="Z64" s="78">
        <v>3780.75</v>
      </c>
      <c r="AA64" s="78">
        <v>4221.5</v>
      </c>
      <c r="AB64" s="78">
        <v>4121.75</v>
      </c>
      <c r="AC64" s="78">
        <v>3419</v>
      </c>
      <c r="AD64" s="78">
        <v>3589.5</v>
      </c>
      <c r="AE64" s="78">
        <v>3800.5</v>
      </c>
      <c r="AF64" s="78">
        <v>3979.25</v>
      </c>
      <c r="AG64" s="78">
        <v>3445</v>
      </c>
      <c r="AH64" s="79">
        <f t="shared" si="0"/>
        <v>-534.25</v>
      </c>
      <c r="AI64" s="80">
        <f t="shared" si="1"/>
        <v>-0.13425896839856757</v>
      </c>
      <c r="AJ64" s="79">
        <f t="shared" si="2"/>
        <v>-676.75</v>
      </c>
      <c r="AK64" s="80">
        <f t="shared" si="3"/>
        <v>-0.16418996785346029</v>
      </c>
      <c r="AL64" s="79">
        <f t="shared" si="4"/>
        <v>654.75</v>
      </c>
      <c r="AM64" s="80">
        <f t="shared" si="5"/>
        <v>0.23465639279634443</v>
      </c>
    </row>
    <row r="65" spans="1:39" x14ac:dyDescent="0.25">
      <c r="A65" s="76" t="s">
        <v>110</v>
      </c>
      <c r="B65" s="77" t="s">
        <v>111</v>
      </c>
      <c r="C65" s="78">
        <v>16279.5</v>
      </c>
      <c r="D65" s="78">
        <v>17447</v>
      </c>
      <c r="E65" s="78">
        <v>19420.75</v>
      </c>
      <c r="F65" s="78">
        <v>22786.75</v>
      </c>
      <c r="G65" s="78">
        <v>26826.75</v>
      </c>
      <c r="H65" s="78">
        <v>29852.25</v>
      </c>
      <c r="I65" s="78">
        <v>32570</v>
      </c>
      <c r="J65" s="78">
        <v>34365.25</v>
      </c>
      <c r="K65" s="78">
        <v>37809.25</v>
      </c>
      <c r="L65" s="78">
        <v>41698.5</v>
      </c>
      <c r="M65" s="78">
        <v>43715.75</v>
      </c>
      <c r="N65" s="78">
        <v>43928.5</v>
      </c>
      <c r="O65" s="78">
        <v>40706.5</v>
      </c>
      <c r="P65" s="78">
        <v>39804.75</v>
      </c>
      <c r="Q65" s="78">
        <v>40338.25</v>
      </c>
      <c r="R65" s="78">
        <v>42770.25</v>
      </c>
      <c r="S65" s="78">
        <v>47439.75</v>
      </c>
      <c r="T65" s="78">
        <v>51910</v>
      </c>
      <c r="U65" s="78">
        <v>50598.75</v>
      </c>
      <c r="V65" s="78">
        <v>43809.5</v>
      </c>
      <c r="W65" s="78">
        <v>41902</v>
      </c>
      <c r="X65" s="78">
        <v>40931.5</v>
      </c>
      <c r="Y65" s="78">
        <v>43222.5</v>
      </c>
      <c r="Z65" s="78">
        <v>46267</v>
      </c>
      <c r="AA65" s="78">
        <v>50392.25</v>
      </c>
      <c r="AB65" s="78">
        <v>54985</v>
      </c>
      <c r="AC65" s="78">
        <v>58683.75</v>
      </c>
      <c r="AD65" s="78">
        <v>61204.75</v>
      </c>
      <c r="AE65" s="78">
        <v>64527.25</v>
      </c>
      <c r="AF65" s="78">
        <v>68281.5</v>
      </c>
      <c r="AG65" s="78">
        <v>69973.5</v>
      </c>
      <c r="AH65" s="79">
        <f t="shared" si="0"/>
        <v>1692</v>
      </c>
      <c r="AI65" s="80">
        <f t="shared" si="1"/>
        <v>2.4779771973374925E-2</v>
      </c>
      <c r="AJ65" s="79">
        <f t="shared" si="2"/>
        <v>14988.5</v>
      </c>
      <c r="AK65" s="80">
        <f t="shared" si="3"/>
        <v>0.27259252523415478</v>
      </c>
      <c r="AL65" s="79">
        <f t="shared" si="4"/>
        <v>28071.5</v>
      </c>
      <c r="AM65" s="80">
        <f t="shared" si="5"/>
        <v>0.66993222280559406</v>
      </c>
    </row>
    <row r="66" spans="1:39" x14ac:dyDescent="0.25">
      <c r="A66" s="76" t="s">
        <v>112</v>
      </c>
      <c r="B66" s="77" t="s">
        <v>3</v>
      </c>
      <c r="C66" s="83">
        <v>47214</v>
      </c>
      <c r="D66" s="83">
        <v>50874.25</v>
      </c>
      <c r="E66" s="83">
        <v>53374</v>
      </c>
      <c r="F66" s="83">
        <v>56680.75</v>
      </c>
      <c r="G66" s="83">
        <v>59849.25</v>
      </c>
      <c r="H66" s="83">
        <v>64198.25</v>
      </c>
      <c r="I66" s="83">
        <v>67796.75</v>
      </c>
      <c r="J66" s="83">
        <v>71070.5</v>
      </c>
      <c r="K66" s="83">
        <v>76632</v>
      </c>
      <c r="L66" s="83">
        <v>76470.25</v>
      </c>
      <c r="M66" s="83">
        <v>82818.25</v>
      </c>
      <c r="N66" s="83">
        <v>76324.25</v>
      </c>
      <c r="O66" s="83">
        <v>63252.75</v>
      </c>
      <c r="P66" s="83">
        <v>58386.5</v>
      </c>
      <c r="Q66" s="83">
        <v>57791.25</v>
      </c>
      <c r="R66" s="83">
        <v>57297.25</v>
      </c>
      <c r="S66" s="83">
        <v>59039</v>
      </c>
      <c r="T66" s="83">
        <v>60260.5</v>
      </c>
      <c r="U66" s="83">
        <v>58280.25</v>
      </c>
      <c r="V66" s="83">
        <v>48932.75</v>
      </c>
      <c r="W66" s="83">
        <v>47569.5</v>
      </c>
      <c r="X66" s="83">
        <v>49715.75</v>
      </c>
      <c r="Y66" s="83">
        <v>50970.5</v>
      </c>
      <c r="Z66" s="83">
        <v>52324.25</v>
      </c>
      <c r="AA66" s="83">
        <v>57365.5</v>
      </c>
      <c r="AB66" s="83">
        <v>57869.25</v>
      </c>
      <c r="AC66" s="83">
        <v>55326.75</v>
      </c>
      <c r="AD66" s="83">
        <v>56986</v>
      </c>
      <c r="AE66" s="83">
        <v>60175</v>
      </c>
      <c r="AF66" s="83">
        <v>62087</v>
      </c>
      <c r="AG66" s="83">
        <v>61904</v>
      </c>
      <c r="AH66" s="79">
        <f t="shared" si="0"/>
        <v>-183</v>
      </c>
      <c r="AI66" s="80">
        <f t="shared" si="1"/>
        <v>-2.9474769275371657E-3</v>
      </c>
      <c r="AJ66" s="79">
        <f t="shared" si="2"/>
        <v>4034.75</v>
      </c>
      <c r="AK66" s="80">
        <f t="shared" si="3"/>
        <v>6.9721829814625214E-2</v>
      </c>
      <c r="AL66" s="79">
        <f t="shared" si="4"/>
        <v>14334.5</v>
      </c>
      <c r="AM66" s="80">
        <f t="shared" si="5"/>
        <v>0.30133804223294336</v>
      </c>
    </row>
    <row r="67" spans="1:39" x14ac:dyDescent="0.25">
      <c r="A67" s="76" t="s">
        <v>113</v>
      </c>
      <c r="B67" s="77" t="s">
        <v>114</v>
      </c>
      <c r="C67" s="78">
        <v>69625.5</v>
      </c>
      <c r="D67" s="78">
        <v>68411.5</v>
      </c>
      <c r="E67" s="78">
        <v>71223</v>
      </c>
      <c r="F67" s="78">
        <v>76877.5</v>
      </c>
      <c r="G67" s="78">
        <v>81416</v>
      </c>
      <c r="H67" s="78">
        <v>87853.5</v>
      </c>
      <c r="I67" s="78">
        <v>95304.75</v>
      </c>
      <c r="J67" s="78">
        <v>99797.5</v>
      </c>
      <c r="K67" s="78">
        <v>106492.25</v>
      </c>
      <c r="L67" s="78">
        <v>115987.5</v>
      </c>
      <c r="M67" s="78">
        <v>122511.25</v>
      </c>
      <c r="N67" s="78">
        <v>124510</v>
      </c>
      <c r="O67" s="78">
        <v>121785.75</v>
      </c>
      <c r="P67" s="78">
        <v>120182.75</v>
      </c>
      <c r="Q67" s="78">
        <v>123196.25</v>
      </c>
      <c r="R67" s="78">
        <v>131069.75</v>
      </c>
      <c r="S67" s="78">
        <v>134478.5</v>
      </c>
      <c r="T67" s="78">
        <v>142917</v>
      </c>
      <c r="U67" s="78">
        <v>146200.25</v>
      </c>
      <c r="V67" s="78">
        <v>140369.5</v>
      </c>
      <c r="W67" s="78">
        <v>143149</v>
      </c>
      <c r="X67" s="78">
        <v>148939.75</v>
      </c>
      <c r="Y67" s="78">
        <v>154287</v>
      </c>
      <c r="Z67" s="78">
        <v>160118</v>
      </c>
      <c r="AA67" s="78">
        <v>161698.25</v>
      </c>
      <c r="AB67" s="78">
        <v>167842.75</v>
      </c>
      <c r="AC67" s="78">
        <v>174297.25</v>
      </c>
      <c r="AD67" s="78">
        <v>180263.75</v>
      </c>
      <c r="AE67" s="78">
        <v>182402.25</v>
      </c>
      <c r="AF67" s="78">
        <v>187571</v>
      </c>
      <c r="AG67" s="78">
        <v>187792.5</v>
      </c>
      <c r="AH67" s="79">
        <f t="shared" si="0"/>
        <v>221.5</v>
      </c>
      <c r="AI67" s="80">
        <f t="shared" si="1"/>
        <v>1.180886171103209E-3</v>
      </c>
      <c r="AJ67" s="79">
        <f t="shared" si="2"/>
        <v>19949.75</v>
      </c>
      <c r="AK67" s="80">
        <f t="shared" si="3"/>
        <v>0.11885976606079202</v>
      </c>
      <c r="AL67" s="79">
        <f t="shared" si="4"/>
        <v>44643.5</v>
      </c>
      <c r="AM67" s="80">
        <f t="shared" si="5"/>
        <v>0.31186735499374779</v>
      </c>
    </row>
    <row r="68" spans="1:39" x14ac:dyDescent="0.25">
      <c r="A68" s="76" t="s">
        <v>115</v>
      </c>
      <c r="B68" s="82" t="s">
        <v>116</v>
      </c>
      <c r="C68" s="78">
        <v>12875.5</v>
      </c>
      <c r="D68" s="78">
        <v>11871.5</v>
      </c>
      <c r="E68" s="78">
        <v>12040.5</v>
      </c>
      <c r="F68" s="78">
        <v>14004.75</v>
      </c>
      <c r="G68" s="78">
        <v>15254</v>
      </c>
      <c r="H68" s="78">
        <v>17150.5</v>
      </c>
      <c r="I68" s="78">
        <v>20903.5</v>
      </c>
      <c r="J68" s="78">
        <v>22964.25</v>
      </c>
      <c r="K68" s="78">
        <v>26630.25</v>
      </c>
      <c r="L68" s="78">
        <v>31901</v>
      </c>
      <c r="M68" s="78">
        <v>34837.25</v>
      </c>
      <c r="N68" s="78">
        <v>35608.25</v>
      </c>
      <c r="O68" s="78">
        <v>33817</v>
      </c>
      <c r="P68" s="78">
        <v>33614.75</v>
      </c>
      <c r="Q68" s="78">
        <v>35155.25</v>
      </c>
      <c r="R68" s="78">
        <v>37304.5</v>
      </c>
      <c r="S68" s="78">
        <v>37645.75</v>
      </c>
      <c r="T68" s="78">
        <v>40228.5</v>
      </c>
      <c r="U68" s="78">
        <v>40423</v>
      </c>
      <c r="V68" s="78">
        <v>37065</v>
      </c>
      <c r="W68" s="78">
        <v>39832.75</v>
      </c>
      <c r="X68" s="78">
        <v>42288.25</v>
      </c>
      <c r="Y68" s="78">
        <v>44205.75</v>
      </c>
      <c r="Z68" s="78">
        <v>45414.25</v>
      </c>
      <c r="AA68" s="78">
        <v>41802.75</v>
      </c>
      <c r="AB68" s="78">
        <v>44498.75</v>
      </c>
      <c r="AC68" s="78">
        <v>45614</v>
      </c>
      <c r="AD68" s="78">
        <v>47105.25</v>
      </c>
      <c r="AE68" s="78">
        <v>46360</v>
      </c>
      <c r="AF68" s="78">
        <v>48195.5</v>
      </c>
      <c r="AG68" s="78">
        <v>48878.75</v>
      </c>
      <c r="AH68" s="79">
        <f t="shared" si="0"/>
        <v>683.25</v>
      </c>
      <c r="AI68" s="80">
        <f t="shared" si="1"/>
        <v>1.4176634748057391E-2</v>
      </c>
      <c r="AJ68" s="79">
        <f t="shared" si="2"/>
        <v>4380</v>
      </c>
      <c r="AK68" s="80">
        <f t="shared" si="3"/>
        <v>9.8429731172223936E-2</v>
      </c>
      <c r="AL68" s="79">
        <f t="shared" si="4"/>
        <v>9046</v>
      </c>
      <c r="AM68" s="80">
        <f t="shared" si="5"/>
        <v>0.227099560035398</v>
      </c>
    </row>
    <row r="69" spans="1:39" x14ac:dyDescent="0.25">
      <c r="A69" s="76" t="s">
        <v>117</v>
      </c>
      <c r="B69" s="82" t="s">
        <v>118</v>
      </c>
      <c r="C69" s="78">
        <v>44415</v>
      </c>
      <c r="D69" s="78">
        <v>44098.25</v>
      </c>
      <c r="E69" s="78">
        <v>46128.25</v>
      </c>
      <c r="F69" s="78">
        <v>49001.25</v>
      </c>
      <c r="G69" s="78">
        <v>51662.5</v>
      </c>
      <c r="H69" s="78">
        <v>55335</v>
      </c>
      <c r="I69" s="78">
        <v>58077</v>
      </c>
      <c r="J69" s="78">
        <v>60284.5</v>
      </c>
      <c r="K69" s="78">
        <v>62467</v>
      </c>
      <c r="L69" s="78">
        <v>66145</v>
      </c>
      <c r="M69" s="78">
        <v>69475</v>
      </c>
      <c r="N69" s="78">
        <v>70351.75</v>
      </c>
      <c r="O69" s="78">
        <v>68857.75</v>
      </c>
      <c r="P69" s="78">
        <v>68131.75</v>
      </c>
      <c r="Q69" s="78">
        <v>69678.75</v>
      </c>
      <c r="R69" s="78">
        <v>74487.75</v>
      </c>
      <c r="S69" s="78">
        <v>76262.5</v>
      </c>
      <c r="T69" s="78">
        <v>81337.5</v>
      </c>
      <c r="U69" s="78">
        <v>84260.5</v>
      </c>
      <c r="V69" s="78">
        <v>82220.5</v>
      </c>
      <c r="W69" s="78">
        <v>82280</v>
      </c>
      <c r="X69" s="78">
        <v>85145.25</v>
      </c>
      <c r="Y69" s="78">
        <v>88416.25</v>
      </c>
      <c r="Z69" s="78">
        <v>92758</v>
      </c>
      <c r="AA69" s="78">
        <v>96623.5</v>
      </c>
      <c r="AB69" s="78">
        <v>99424</v>
      </c>
      <c r="AC69" s="78">
        <v>102508.25</v>
      </c>
      <c r="AD69" s="78">
        <v>104280</v>
      </c>
      <c r="AE69" s="78">
        <v>105663.5</v>
      </c>
      <c r="AF69" s="78">
        <v>107237.75</v>
      </c>
      <c r="AG69" s="78">
        <v>104215</v>
      </c>
      <c r="AH69" s="79">
        <f t="shared" ref="AH69:AH117" si="6">+AG69-AF69</f>
        <v>-3022.75</v>
      </c>
      <c r="AI69" s="80">
        <f t="shared" ref="AI69:AI117" si="7">+AH69/AF69</f>
        <v>-2.81873687204366E-2</v>
      </c>
      <c r="AJ69" s="79">
        <f t="shared" si="2"/>
        <v>4791</v>
      </c>
      <c r="AK69" s="80">
        <f t="shared" ref="AK69:AK117" si="8">+AJ69/AB69</f>
        <v>4.8187560347602187E-2</v>
      </c>
      <c r="AL69" s="79">
        <f t="shared" si="4"/>
        <v>21935</v>
      </c>
      <c r="AM69" s="80">
        <f t="shared" ref="AM69:AM117" si="9">+AL69/W69</f>
        <v>0.26658969372873115</v>
      </c>
    </row>
    <row r="70" spans="1:39" x14ac:dyDescent="0.25">
      <c r="A70" s="76" t="s">
        <v>119</v>
      </c>
      <c r="B70" s="82" t="s">
        <v>120</v>
      </c>
      <c r="C70" s="78">
        <v>8116.25</v>
      </c>
      <c r="D70" s="78">
        <v>8064</v>
      </c>
      <c r="E70" s="78">
        <v>8596.75</v>
      </c>
      <c r="F70" s="78">
        <v>9379</v>
      </c>
      <c r="G70" s="78">
        <v>9837.25</v>
      </c>
      <c r="H70" s="78">
        <v>10664.5</v>
      </c>
      <c r="I70" s="78">
        <v>11617.5</v>
      </c>
      <c r="J70" s="78">
        <v>11958</v>
      </c>
      <c r="K70" s="78">
        <v>12861.75</v>
      </c>
      <c r="L70" s="78">
        <v>13318</v>
      </c>
      <c r="M70" s="78">
        <v>13308</v>
      </c>
      <c r="N70" s="78">
        <v>13303</v>
      </c>
      <c r="O70" s="78">
        <v>13247.75</v>
      </c>
      <c r="P70" s="78">
        <v>12442.5</v>
      </c>
      <c r="Q70" s="78">
        <v>12289.5</v>
      </c>
      <c r="R70" s="78">
        <v>13096.5</v>
      </c>
      <c r="S70" s="78">
        <v>14254.75</v>
      </c>
      <c r="T70" s="78">
        <v>14925.25</v>
      </c>
      <c r="U70" s="78">
        <v>14884.25</v>
      </c>
      <c r="V70" s="78">
        <v>14372.75</v>
      </c>
      <c r="W70" s="78">
        <v>14166</v>
      </c>
      <c r="X70" s="78">
        <v>14841.25</v>
      </c>
      <c r="Y70" s="78">
        <v>15236.25</v>
      </c>
      <c r="Z70" s="78">
        <v>15594.25</v>
      </c>
      <c r="AA70" s="78">
        <v>16294</v>
      </c>
      <c r="AB70" s="78">
        <v>16910.5</v>
      </c>
      <c r="AC70" s="78">
        <v>19035.5</v>
      </c>
      <c r="AD70" s="78">
        <v>21535.5</v>
      </c>
      <c r="AE70" s="78">
        <v>22866.75</v>
      </c>
      <c r="AF70" s="78">
        <v>24508.25</v>
      </c>
      <c r="AG70" s="78">
        <v>26860</v>
      </c>
      <c r="AH70" s="79">
        <f t="shared" si="6"/>
        <v>2351.75</v>
      </c>
      <c r="AI70" s="80">
        <f t="shared" si="7"/>
        <v>9.595748370446687E-2</v>
      </c>
      <c r="AJ70" s="79">
        <f t="shared" si="2"/>
        <v>9949.5</v>
      </c>
      <c r="AK70" s="80">
        <f t="shared" si="8"/>
        <v>0.58836226013423609</v>
      </c>
      <c r="AL70" s="79">
        <f t="shared" si="4"/>
        <v>12694</v>
      </c>
      <c r="AM70" s="80">
        <f t="shared" si="9"/>
        <v>0.89608922772836364</v>
      </c>
    </row>
    <row r="71" spans="1:39" x14ac:dyDescent="0.25">
      <c r="A71" s="76" t="s">
        <v>121</v>
      </c>
      <c r="B71" s="82" t="s">
        <v>122</v>
      </c>
      <c r="C71" s="78">
        <v>4218.25</v>
      </c>
      <c r="D71" s="78">
        <v>4377.25</v>
      </c>
      <c r="E71" s="78">
        <v>4457.75</v>
      </c>
      <c r="F71" s="78">
        <v>4492.75</v>
      </c>
      <c r="G71" s="78">
        <v>4662</v>
      </c>
      <c r="H71" s="78">
        <v>4703.5</v>
      </c>
      <c r="I71" s="78">
        <v>4706.5</v>
      </c>
      <c r="J71" s="78">
        <v>4591</v>
      </c>
      <c r="K71" s="78">
        <v>4533.75</v>
      </c>
      <c r="L71" s="78">
        <v>4624</v>
      </c>
      <c r="M71" s="78">
        <v>4891.25</v>
      </c>
      <c r="N71" s="78">
        <v>5246.75</v>
      </c>
      <c r="O71" s="78">
        <v>5862.75</v>
      </c>
      <c r="P71" s="78">
        <v>5993.75</v>
      </c>
      <c r="Q71" s="78">
        <v>6073</v>
      </c>
      <c r="R71" s="78">
        <v>6181</v>
      </c>
      <c r="S71" s="78">
        <v>6315</v>
      </c>
      <c r="T71" s="78">
        <v>6426</v>
      </c>
      <c r="U71" s="78">
        <v>6632.25</v>
      </c>
      <c r="V71" s="78">
        <v>6711.25</v>
      </c>
      <c r="W71" s="78">
        <v>6870.25</v>
      </c>
      <c r="X71" s="78">
        <v>6664.75</v>
      </c>
      <c r="Y71" s="78">
        <v>6428.25</v>
      </c>
      <c r="Z71" s="78">
        <v>6351.75</v>
      </c>
      <c r="AA71" s="78">
        <v>6977.75</v>
      </c>
      <c r="AB71" s="78">
        <v>7010</v>
      </c>
      <c r="AC71" s="78">
        <v>7140</v>
      </c>
      <c r="AD71" s="78">
        <v>7342.75</v>
      </c>
      <c r="AE71" s="78">
        <v>7511.75</v>
      </c>
      <c r="AF71" s="78">
        <v>7629.25</v>
      </c>
      <c r="AG71" s="78">
        <v>7839.25</v>
      </c>
      <c r="AH71" s="79">
        <f t="shared" si="6"/>
        <v>210</v>
      </c>
      <c r="AI71" s="80">
        <f t="shared" si="7"/>
        <v>2.7525641445751547E-2</v>
      </c>
      <c r="AJ71" s="79">
        <f t="shared" ref="AJ71:AJ117" si="10">+AG71-AB71</f>
        <v>829.25</v>
      </c>
      <c r="AK71" s="80">
        <f t="shared" si="8"/>
        <v>0.11829529243937233</v>
      </c>
      <c r="AL71" s="79">
        <f t="shared" ref="AL71:AL117" si="11">+AG71-W71</f>
        <v>969</v>
      </c>
      <c r="AM71" s="80">
        <f t="shared" si="9"/>
        <v>0.14104290236890943</v>
      </c>
    </row>
    <row r="72" spans="1:39" x14ac:dyDescent="0.25">
      <c r="A72" s="76" t="s">
        <v>123</v>
      </c>
      <c r="B72" s="77" t="s">
        <v>124</v>
      </c>
      <c r="C72" s="78">
        <v>11224.75</v>
      </c>
      <c r="D72" s="78">
        <v>12454.5</v>
      </c>
      <c r="E72" s="78">
        <v>12599.25</v>
      </c>
      <c r="F72" s="78">
        <v>13296.25</v>
      </c>
      <c r="G72" s="78">
        <v>13184.25</v>
      </c>
      <c r="H72" s="78">
        <v>14660.75</v>
      </c>
      <c r="I72" s="78">
        <v>15840.75</v>
      </c>
      <c r="J72" s="78">
        <v>17738.25</v>
      </c>
      <c r="K72" s="78">
        <v>19370.25</v>
      </c>
      <c r="L72" s="78">
        <v>21300</v>
      </c>
      <c r="M72" s="78">
        <v>24866.75</v>
      </c>
      <c r="N72" s="78">
        <v>23670.5</v>
      </c>
      <c r="O72" s="78">
        <v>23586</v>
      </c>
      <c r="P72" s="78">
        <v>21809.5</v>
      </c>
      <c r="Q72" s="78">
        <v>21148</v>
      </c>
      <c r="R72" s="78">
        <v>22375.25</v>
      </c>
      <c r="S72" s="78">
        <v>22664</v>
      </c>
      <c r="T72" s="78">
        <v>22813.5</v>
      </c>
      <c r="U72" s="78">
        <v>21764.5</v>
      </c>
      <c r="V72" s="78">
        <v>20617</v>
      </c>
      <c r="W72" s="78">
        <v>20297.75</v>
      </c>
      <c r="X72" s="78">
        <v>21075.5</v>
      </c>
      <c r="Y72" s="78">
        <v>22682.25</v>
      </c>
      <c r="Z72" s="78">
        <v>24163.25</v>
      </c>
      <c r="AA72" s="78">
        <v>25382.25</v>
      </c>
      <c r="AB72" s="78">
        <v>26787.5</v>
      </c>
      <c r="AC72" s="78">
        <v>28084.25</v>
      </c>
      <c r="AD72" s="78">
        <v>29574</v>
      </c>
      <c r="AE72" s="78">
        <v>31946</v>
      </c>
      <c r="AF72" s="78">
        <v>36640.5</v>
      </c>
      <c r="AG72" s="78">
        <v>37245</v>
      </c>
      <c r="AH72" s="79">
        <f t="shared" si="6"/>
        <v>604.5</v>
      </c>
      <c r="AI72" s="80">
        <f t="shared" si="7"/>
        <v>1.6498137307078234E-2</v>
      </c>
      <c r="AJ72" s="79">
        <f t="shared" si="10"/>
        <v>10457.5</v>
      </c>
      <c r="AK72" s="80">
        <f t="shared" si="8"/>
        <v>0.39038730751283246</v>
      </c>
      <c r="AL72" s="79">
        <f t="shared" si="11"/>
        <v>16947.25</v>
      </c>
      <c r="AM72" s="80">
        <f t="shared" si="9"/>
        <v>0.83493244325109928</v>
      </c>
    </row>
    <row r="73" spans="1:39" x14ac:dyDescent="0.25">
      <c r="A73" s="76" t="s">
        <v>125</v>
      </c>
      <c r="B73" s="77" t="s">
        <v>126</v>
      </c>
      <c r="C73" s="78">
        <v>25218.75</v>
      </c>
      <c r="D73" s="78">
        <v>24944.5</v>
      </c>
      <c r="E73" s="78">
        <v>26293.5</v>
      </c>
      <c r="F73" s="78">
        <v>28597</v>
      </c>
      <c r="G73" s="78">
        <v>30663</v>
      </c>
      <c r="H73" s="78">
        <v>32626.75</v>
      </c>
      <c r="I73" s="78">
        <v>33745.25</v>
      </c>
      <c r="J73" s="78">
        <v>34391.25</v>
      </c>
      <c r="K73" s="78">
        <v>35343</v>
      </c>
      <c r="L73" s="78">
        <v>36994</v>
      </c>
      <c r="M73" s="78">
        <v>36331</v>
      </c>
      <c r="N73" s="78">
        <v>36956.75</v>
      </c>
      <c r="O73" s="78">
        <v>38397.5</v>
      </c>
      <c r="P73" s="78">
        <v>39934.5</v>
      </c>
      <c r="Q73" s="78">
        <v>39122.75</v>
      </c>
      <c r="R73" s="78">
        <v>40643.5</v>
      </c>
      <c r="S73" s="78">
        <v>43003</v>
      </c>
      <c r="T73" s="78">
        <v>45500</v>
      </c>
      <c r="U73" s="78">
        <v>45596</v>
      </c>
      <c r="V73" s="78">
        <v>44305.75</v>
      </c>
      <c r="W73" s="78">
        <v>44780.75</v>
      </c>
      <c r="X73" s="78">
        <v>45626.5</v>
      </c>
      <c r="Y73" s="78">
        <v>47875.25</v>
      </c>
      <c r="Z73" s="78">
        <v>50204.75</v>
      </c>
      <c r="AA73" s="78">
        <v>52602.25</v>
      </c>
      <c r="AB73" s="78">
        <v>54318.75</v>
      </c>
      <c r="AC73" s="78">
        <v>56192.25</v>
      </c>
      <c r="AD73" s="78">
        <v>59198.75</v>
      </c>
      <c r="AE73" s="78">
        <v>61665.75</v>
      </c>
      <c r="AF73" s="78">
        <v>64590</v>
      </c>
      <c r="AG73" s="78">
        <v>66174.5</v>
      </c>
      <c r="AH73" s="79">
        <f t="shared" si="6"/>
        <v>1584.5</v>
      </c>
      <c r="AI73" s="80">
        <f t="shared" si="7"/>
        <v>2.4531661247871189E-2</v>
      </c>
      <c r="AJ73" s="79">
        <f t="shared" si="10"/>
        <v>11855.75</v>
      </c>
      <c r="AK73" s="80">
        <f t="shared" si="8"/>
        <v>0.21826257047520423</v>
      </c>
      <c r="AL73" s="79">
        <f t="shared" si="11"/>
        <v>21393.75</v>
      </c>
      <c r="AM73" s="80">
        <f t="shared" si="9"/>
        <v>0.47774434327249993</v>
      </c>
    </row>
    <row r="74" spans="1:39" x14ac:dyDescent="0.25">
      <c r="A74" s="76" t="s">
        <v>127</v>
      </c>
      <c r="B74" s="82" t="s">
        <v>128</v>
      </c>
      <c r="C74" s="78">
        <v>18594.75</v>
      </c>
      <c r="D74" s="78">
        <v>17746.75</v>
      </c>
      <c r="E74" s="78">
        <v>18801</v>
      </c>
      <c r="F74" s="78">
        <v>20603.25</v>
      </c>
      <c r="G74" s="78">
        <v>22339.25</v>
      </c>
      <c r="H74" s="78">
        <v>23961</v>
      </c>
      <c r="I74" s="78">
        <v>24554.5</v>
      </c>
      <c r="J74" s="78">
        <v>25013.5</v>
      </c>
      <c r="K74" s="78">
        <v>25610</v>
      </c>
      <c r="L74" s="78">
        <v>26798.75</v>
      </c>
      <c r="M74" s="78">
        <v>26075.5</v>
      </c>
      <c r="N74" s="78">
        <v>26407</v>
      </c>
      <c r="O74" s="78">
        <v>27540.75</v>
      </c>
      <c r="P74" s="78">
        <v>28807.75</v>
      </c>
      <c r="Q74" s="78">
        <v>27802.75</v>
      </c>
      <c r="R74" s="78">
        <v>28582.75</v>
      </c>
      <c r="S74" s="78">
        <v>30478</v>
      </c>
      <c r="T74" s="78">
        <v>31680.25</v>
      </c>
      <c r="U74" s="78">
        <v>31327</v>
      </c>
      <c r="V74" s="78">
        <v>30379.5</v>
      </c>
      <c r="W74" s="78">
        <v>31687.25</v>
      </c>
      <c r="X74" s="78">
        <v>32090</v>
      </c>
      <c r="Y74" s="78">
        <v>33531</v>
      </c>
      <c r="Z74" s="78">
        <v>34994</v>
      </c>
      <c r="AA74" s="78">
        <v>36214</v>
      </c>
      <c r="AB74" s="78">
        <v>37670</v>
      </c>
      <c r="AC74" s="78">
        <v>38465.75</v>
      </c>
      <c r="AD74" s="78">
        <v>39999.75</v>
      </c>
      <c r="AE74" s="78">
        <v>41539</v>
      </c>
      <c r="AF74" s="78">
        <v>42812.25</v>
      </c>
      <c r="AG74" s="78">
        <v>44635</v>
      </c>
      <c r="AH74" s="79">
        <f t="shared" si="6"/>
        <v>1822.75</v>
      </c>
      <c r="AI74" s="80">
        <f t="shared" si="7"/>
        <v>4.257543109740787E-2</v>
      </c>
      <c r="AJ74" s="79">
        <f t="shared" si="10"/>
        <v>6965</v>
      </c>
      <c r="AK74" s="80">
        <f t="shared" si="8"/>
        <v>0.18489514202282983</v>
      </c>
      <c r="AL74" s="79">
        <f t="shared" si="11"/>
        <v>12947.75</v>
      </c>
      <c r="AM74" s="80">
        <f t="shared" si="9"/>
        <v>0.40861071882223921</v>
      </c>
    </row>
    <row r="75" spans="1:39" x14ac:dyDescent="0.25">
      <c r="A75" s="76" t="s">
        <v>129</v>
      </c>
      <c r="B75" s="82" t="s">
        <v>130</v>
      </c>
      <c r="C75" s="78">
        <v>6624.5</v>
      </c>
      <c r="D75" s="78">
        <v>7197.5</v>
      </c>
      <c r="E75" s="78">
        <v>7492.25</v>
      </c>
      <c r="F75" s="78">
        <v>7994</v>
      </c>
      <c r="G75" s="78">
        <v>8323.75</v>
      </c>
      <c r="H75" s="78">
        <v>8665.75</v>
      </c>
      <c r="I75" s="78">
        <v>9190.75</v>
      </c>
      <c r="J75" s="78">
        <v>9377.75</v>
      </c>
      <c r="K75" s="78">
        <v>9733.25</v>
      </c>
      <c r="L75" s="78">
        <v>10195.25</v>
      </c>
      <c r="M75" s="78">
        <v>10255.75</v>
      </c>
      <c r="N75" s="78">
        <v>10550</v>
      </c>
      <c r="O75" s="78">
        <v>10856.75</v>
      </c>
      <c r="P75" s="78">
        <v>11126.75</v>
      </c>
      <c r="Q75" s="78">
        <v>11320.25</v>
      </c>
      <c r="R75" s="78">
        <v>12060.5</v>
      </c>
      <c r="S75" s="78">
        <v>12525</v>
      </c>
      <c r="T75" s="78">
        <v>13819.75</v>
      </c>
      <c r="U75" s="78">
        <v>14268.75</v>
      </c>
      <c r="V75" s="78">
        <v>13926.5</v>
      </c>
      <c r="W75" s="78">
        <v>13093.75</v>
      </c>
      <c r="X75" s="78">
        <v>13536.75</v>
      </c>
      <c r="Y75" s="78">
        <v>14344.25</v>
      </c>
      <c r="Z75" s="78">
        <v>15210.5</v>
      </c>
      <c r="AA75" s="78">
        <v>16388</v>
      </c>
      <c r="AB75" s="78">
        <v>16649</v>
      </c>
      <c r="AC75" s="78">
        <v>17726.5</v>
      </c>
      <c r="AD75" s="78">
        <v>19199</v>
      </c>
      <c r="AE75" s="78">
        <v>20126.75</v>
      </c>
      <c r="AF75" s="78">
        <v>21777.75</v>
      </c>
      <c r="AG75" s="78">
        <v>21539.75</v>
      </c>
      <c r="AH75" s="79">
        <f t="shared" si="6"/>
        <v>-238</v>
      </c>
      <c r="AI75" s="80">
        <f t="shared" si="7"/>
        <v>-1.0928585368093581E-2</v>
      </c>
      <c r="AJ75" s="79">
        <f t="shared" si="10"/>
        <v>4890.75</v>
      </c>
      <c r="AK75" s="80">
        <f t="shared" si="8"/>
        <v>0.29375638176467056</v>
      </c>
      <c r="AL75" s="79">
        <f t="shared" si="11"/>
        <v>8446</v>
      </c>
      <c r="AM75" s="80">
        <f t="shared" si="9"/>
        <v>0.64504057279236282</v>
      </c>
    </row>
    <row r="76" spans="1:39" x14ac:dyDescent="0.25">
      <c r="A76" s="76" t="s">
        <v>131</v>
      </c>
      <c r="B76" s="77" t="s">
        <v>132</v>
      </c>
      <c r="C76" s="78">
        <v>36562</v>
      </c>
      <c r="D76" s="78">
        <v>39937.5</v>
      </c>
      <c r="E76" s="78">
        <v>42774.25</v>
      </c>
      <c r="F76" s="78">
        <v>48227.25</v>
      </c>
      <c r="G76" s="78">
        <v>53186.5</v>
      </c>
      <c r="H76" s="78">
        <v>60186.5</v>
      </c>
      <c r="I76" s="78">
        <v>62383.25</v>
      </c>
      <c r="J76" s="78">
        <v>68962.75</v>
      </c>
      <c r="K76" s="78">
        <v>75285.5</v>
      </c>
      <c r="L76" s="78">
        <v>81997.75</v>
      </c>
      <c r="M76" s="78">
        <v>93140.25</v>
      </c>
      <c r="N76" s="78">
        <v>91757.5</v>
      </c>
      <c r="O76" s="78">
        <v>88310.5</v>
      </c>
      <c r="P76" s="78">
        <v>86436.25</v>
      </c>
      <c r="Q76" s="78">
        <v>90228</v>
      </c>
      <c r="R76" s="78">
        <v>97466.25</v>
      </c>
      <c r="S76" s="78">
        <v>102871.5</v>
      </c>
      <c r="T76" s="78">
        <v>110716.5</v>
      </c>
      <c r="U76" s="78">
        <v>112603.75</v>
      </c>
      <c r="V76" s="78">
        <v>106950.5</v>
      </c>
      <c r="W76" s="78">
        <v>109583</v>
      </c>
      <c r="X76" s="78">
        <v>117636.25</v>
      </c>
      <c r="Y76" s="78">
        <v>125127.5</v>
      </c>
      <c r="Z76" s="78">
        <v>135398.5</v>
      </c>
      <c r="AA76" s="78">
        <v>144950.5</v>
      </c>
      <c r="AB76" s="78">
        <v>155112.75</v>
      </c>
      <c r="AC76" s="78">
        <v>161693.5</v>
      </c>
      <c r="AD76" s="78">
        <v>165955.5</v>
      </c>
      <c r="AE76" s="78">
        <v>176462.75</v>
      </c>
      <c r="AF76" s="78">
        <v>186543.75</v>
      </c>
      <c r="AG76" s="78">
        <v>187384</v>
      </c>
      <c r="AH76" s="79">
        <f t="shared" si="6"/>
        <v>840.25</v>
      </c>
      <c r="AI76" s="80">
        <f t="shared" si="7"/>
        <v>4.5043052903139345E-3</v>
      </c>
      <c r="AJ76" s="79">
        <f t="shared" si="10"/>
        <v>32271.25</v>
      </c>
      <c r="AK76" s="80">
        <f t="shared" si="8"/>
        <v>0.20805027310778773</v>
      </c>
      <c r="AL76" s="79">
        <f t="shared" si="11"/>
        <v>77801</v>
      </c>
      <c r="AM76" s="80">
        <f t="shared" si="9"/>
        <v>0.70997326227608293</v>
      </c>
    </row>
    <row r="77" spans="1:39" x14ac:dyDescent="0.25">
      <c r="A77" s="76" t="s">
        <v>133</v>
      </c>
      <c r="B77" s="82" t="s">
        <v>134</v>
      </c>
      <c r="C77" s="78">
        <v>20404.5</v>
      </c>
      <c r="D77" s="78">
        <v>21397.5</v>
      </c>
      <c r="E77" s="78">
        <v>21969.5</v>
      </c>
      <c r="F77" s="78">
        <v>23684.75</v>
      </c>
      <c r="G77" s="78">
        <v>25262.25</v>
      </c>
      <c r="H77" s="78">
        <v>27154.5</v>
      </c>
      <c r="I77" s="78">
        <v>29088.75</v>
      </c>
      <c r="J77" s="78">
        <v>32165</v>
      </c>
      <c r="K77" s="78">
        <v>35250</v>
      </c>
      <c r="L77" s="78">
        <v>39478</v>
      </c>
      <c r="M77" s="78">
        <v>45109</v>
      </c>
      <c r="N77" s="78">
        <v>46391.5</v>
      </c>
      <c r="O77" s="78">
        <v>43925</v>
      </c>
      <c r="P77" s="78">
        <v>43179.75</v>
      </c>
      <c r="Q77" s="78">
        <v>44755</v>
      </c>
      <c r="R77" s="78">
        <v>47379.5</v>
      </c>
      <c r="S77" s="78">
        <v>51402.5</v>
      </c>
      <c r="T77" s="78">
        <v>55357</v>
      </c>
      <c r="U77" s="78">
        <v>58958.5</v>
      </c>
      <c r="V77" s="78">
        <v>58518.5</v>
      </c>
      <c r="W77" s="78">
        <v>58739.75</v>
      </c>
      <c r="X77" s="78">
        <v>61827.25</v>
      </c>
      <c r="Y77" s="78">
        <v>67200.25</v>
      </c>
      <c r="Z77" s="78">
        <v>74026</v>
      </c>
      <c r="AA77" s="78">
        <v>80771.25</v>
      </c>
      <c r="AB77" s="78">
        <v>89150</v>
      </c>
      <c r="AC77" s="78">
        <v>93314.5</v>
      </c>
      <c r="AD77" s="78">
        <v>96640.25</v>
      </c>
      <c r="AE77" s="78">
        <v>105121.25</v>
      </c>
      <c r="AF77" s="78">
        <v>112509.5</v>
      </c>
      <c r="AG77" s="78">
        <v>114044.25</v>
      </c>
      <c r="AH77" s="79">
        <f t="shared" si="6"/>
        <v>1534.75</v>
      </c>
      <c r="AI77" s="80">
        <f t="shared" si="7"/>
        <v>1.36410703096183E-2</v>
      </c>
      <c r="AJ77" s="79">
        <f t="shared" si="10"/>
        <v>24894.25</v>
      </c>
      <c r="AK77" s="80">
        <f t="shared" si="8"/>
        <v>0.27924004486819964</v>
      </c>
      <c r="AL77" s="79">
        <f t="shared" si="11"/>
        <v>55304.5</v>
      </c>
      <c r="AM77" s="80">
        <f t="shared" si="9"/>
        <v>0.94151745623704564</v>
      </c>
    </row>
    <row r="78" spans="1:39" x14ac:dyDescent="0.25">
      <c r="A78" s="76" t="s">
        <v>135</v>
      </c>
      <c r="B78" s="82" t="s">
        <v>136</v>
      </c>
      <c r="C78" s="78">
        <v>257.25</v>
      </c>
      <c r="D78" s="78">
        <v>231.25</v>
      </c>
      <c r="E78" s="78">
        <v>123.5</v>
      </c>
      <c r="F78" s="78">
        <v>147</v>
      </c>
      <c r="G78" s="78">
        <v>155.5</v>
      </c>
      <c r="H78" s="78">
        <v>92.75</v>
      </c>
      <c r="I78" s="78">
        <v>94.75</v>
      </c>
      <c r="J78" s="78">
        <v>97</v>
      </c>
      <c r="K78" s="78">
        <v>124.75</v>
      </c>
      <c r="L78" s="78">
        <v>157.25</v>
      </c>
      <c r="M78" s="78">
        <v>2607.5</v>
      </c>
      <c r="N78" s="78">
        <v>2878.5</v>
      </c>
      <c r="O78" s="78">
        <v>4423.5</v>
      </c>
      <c r="P78" s="78">
        <v>4076</v>
      </c>
      <c r="Q78" s="78">
        <v>4055.25</v>
      </c>
      <c r="R78" s="78">
        <v>4226</v>
      </c>
      <c r="S78" s="78">
        <v>4562.75</v>
      </c>
      <c r="T78" s="78">
        <v>4322.75</v>
      </c>
      <c r="U78" s="78">
        <v>4602.5</v>
      </c>
      <c r="V78" s="78">
        <v>4716.5</v>
      </c>
      <c r="W78" s="78">
        <v>4874.75</v>
      </c>
      <c r="X78" s="78">
        <v>4908.25</v>
      </c>
      <c r="Y78" s="78">
        <v>4803.75</v>
      </c>
      <c r="Z78" s="78">
        <v>5232.75</v>
      </c>
      <c r="AA78" s="78">
        <v>5168.75</v>
      </c>
      <c r="AB78" s="78">
        <v>5476.5</v>
      </c>
      <c r="AC78" s="78">
        <v>6376</v>
      </c>
      <c r="AD78" s="78">
        <v>6441</v>
      </c>
      <c r="AE78" s="78">
        <v>6969</v>
      </c>
      <c r="AF78" s="78">
        <v>7746</v>
      </c>
      <c r="AG78" s="78">
        <v>6403.5</v>
      </c>
      <c r="AH78" s="79">
        <f t="shared" si="6"/>
        <v>-1342.5</v>
      </c>
      <c r="AI78" s="80">
        <f t="shared" si="7"/>
        <v>-0.17331525948876839</v>
      </c>
      <c r="AJ78" s="79">
        <f t="shared" si="10"/>
        <v>927</v>
      </c>
      <c r="AK78" s="80">
        <f t="shared" si="8"/>
        <v>0.16926869350862778</v>
      </c>
      <c r="AL78" s="79">
        <f t="shared" si="11"/>
        <v>1528.75</v>
      </c>
      <c r="AM78" s="80">
        <f t="shared" si="9"/>
        <v>0.3136058259397918</v>
      </c>
    </row>
    <row r="79" spans="1:39" x14ac:dyDescent="0.25">
      <c r="A79" s="76" t="s">
        <v>137</v>
      </c>
      <c r="B79" s="82" t="s">
        <v>138</v>
      </c>
      <c r="C79" s="78">
        <v>15900.5</v>
      </c>
      <c r="D79" s="78">
        <v>18308.25</v>
      </c>
      <c r="E79" s="78">
        <v>20681</v>
      </c>
      <c r="F79" s="78">
        <v>24396</v>
      </c>
      <c r="G79" s="78">
        <v>27769</v>
      </c>
      <c r="H79" s="78">
        <v>32939.75</v>
      </c>
      <c r="I79" s="78">
        <v>33199.75</v>
      </c>
      <c r="J79" s="78">
        <v>36700.75</v>
      </c>
      <c r="K79" s="78">
        <v>39910.5</v>
      </c>
      <c r="L79" s="78">
        <v>42362.5</v>
      </c>
      <c r="M79" s="78">
        <v>45424</v>
      </c>
      <c r="N79" s="78">
        <v>42487.5</v>
      </c>
      <c r="O79" s="78">
        <v>39962.25</v>
      </c>
      <c r="P79" s="78">
        <v>39181</v>
      </c>
      <c r="Q79" s="78">
        <v>41418</v>
      </c>
      <c r="R79" s="78">
        <v>45860.75</v>
      </c>
      <c r="S79" s="78">
        <v>46906</v>
      </c>
      <c r="T79" s="78">
        <v>51036.25</v>
      </c>
      <c r="U79" s="78">
        <v>49042.5</v>
      </c>
      <c r="V79" s="78">
        <v>43715.5</v>
      </c>
      <c r="W79" s="78">
        <v>45968.5</v>
      </c>
      <c r="X79" s="78">
        <v>50900.75</v>
      </c>
      <c r="Y79" s="78">
        <v>53124</v>
      </c>
      <c r="Z79" s="78">
        <v>56139.75</v>
      </c>
      <c r="AA79" s="78">
        <v>59010.25</v>
      </c>
      <c r="AB79" s="78">
        <v>60486.25</v>
      </c>
      <c r="AC79" s="78">
        <v>62002.25</v>
      </c>
      <c r="AD79" s="78">
        <v>62874.75</v>
      </c>
      <c r="AE79" s="78">
        <v>64372.5</v>
      </c>
      <c r="AF79" s="78">
        <v>66288.5</v>
      </c>
      <c r="AG79" s="78">
        <v>66936.5</v>
      </c>
      <c r="AH79" s="79">
        <f t="shared" si="6"/>
        <v>648</v>
      </c>
      <c r="AI79" s="80">
        <f t="shared" si="7"/>
        <v>9.7754512471997408E-3</v>
      </c>
      <c r="AJ79" s="79">
        <f t="shared" si="10"/>
        <v>6450.25</v>
      </c>
      <c r="AK79" s="80">
        <f t="shared" si="8"/>
        <v>0.10663993882907272</v>
      </c>
      <c r="AL79" s="79">
        <f t="shared" si="11"/>
        <v>20968</v>
      </c>
      <c r="AM79" s="80">
        <f t="shared" si="9"/>
        <v>0.45613844262919173</v>
      </c>
    </row>
    <row r="80" spans="1:39" x14ac:dyDescent="0.25">
      <c r="A80" s="76" t="s">
        <v>139</v>
      </c>
      <c r="B80" s="77" t="s">
        <v>140</v>
      </c>
      <c r="C80" s="78">
        <v>86981.25</v>
      </c>
      <c r="D80" s="78">
        <v>91273.5</v>
      </c>
      <c r="E80" s="78">
        <v>94679</v>
      </c>
      <c r="F80" s="78">
        <v>99175.5</v>
      </c>
      <c r="G80" s="78">
        <v>103242.5</v>
      </c>
      <c r="H80" s="78">
        <v>105384.75</v>
      </c>
      <c r="I80" s="78">
        <v>107941.75</v>
      </c>
      <c r="J80" s="78">
        <v>110885.5</v>
      </c>
      <c r="K80" s="78">
        <v>116520</v>
      </c>
      <c r="L80" s="78">
        <v>122101.5</v>
      </c>
      <c r="M80" s="78">
        <v>125416.75</v>
      </c>
      <c r="N80" s="78">
        <v>129136.5</v>
      </c>
      <c r="O80" s="78">
        <v>132196.75</v>
      </c>
      <c r="P80" s="78">
        <v>134091.5</v>
      </c>
      <c r="Q80" s="78">
        <v>139431.75</v>
      </c>
      <c r="R80" s="78">
        <v>144243.75</v>
      </c>
      <c r="S80" s="78">
        <v>146954.5</v>
      </c>
      <c r="T80" s="78">
        <v>152638.25</v>
      </c>
      <c r="U80" s="78">
        <v>158463</v>
      </c>
      <c r="V80" s="78">
        <v>164524</v>
      </c>
      <c r="W80" s="78">
        <v>170861.5</v>
      </c>
      <c r="X80" s="78">
        <v>178240</v>
      </c>
      <c r="Y80" s="78">
        <v>182579.25</v>
      </c>
      <c r="Z80" s="78">
        <v>182450</v>
      </c>
      <c r="AA80" s="78">
        <v>186594.25</v>
      </c>
      <c r="AB80" s="78">
        <v>193646.25</v>
      </c>
      <c r="AC80" s="78">
        <v>198767.25</v>
      </c>
      <c r="AD80" s="78">
        <v>204069.5</v>
      </c>
      <c r="AE80" s="78">
        <v>209931.5</v>
      </c>
      <c r="AF80" s="78">
        <v>214872.25</v>
      </c>
      <c r="AG80" s="78">
        <v>210930.5</v>
      </c>
      <c r="AH80" s="79">
        <f t="shared" si="6"/>
        <v>-3941.75</v>
      </c>
      <c r="AI80" s="80">
        <f t="shared" si="7"/>
        <v>-1.8344621048087876E-2</v>
      </c>
      <c r="AJ80" s="79">
        <f t="shared" si="10"/>
        <v>17284.25</v>
      </c>
      <c r="AK80" s="80">
        <f t="shared" si="8"/>
        <v>8.9256827849751808E-2</v>
      </c>
      <c r="AL80" s="79">
        <f t="shared" si="11"/>
        <v>40069</v>
      </c>
      <c r="AM80" s="80">
        <f t="shared" si="9"/>
        <v>0.23451157809102693</v>
      </c>
    </row>
    <row r="81" spans="1:39" x14ac:dyDescent="0.25">
      <c r="A81" s="76" t="s">
        <v>141</v>
      </c>
      <c r="B81" s="82" t="s">
        <v>142</v>
      </c>
      <c r="C81" s="78">
        <v>48081.25</v>
      </c>
      <c r="D81" s="78">
        <v>49428.75</v>
      </c>
      <c r="E81" s="78">
        <v>50271</v>
      </c>
      <c r="F81" s="78">
        <v>52136.5</v>
      </c>
      <c r="G81" s="78">
        <v>54872</v>
      </c>
      <c r="H81" s="78">
        <v>56202.75</v>
      </c>
      <c r="I81" s="78">
        <v>57352</v>
      </c>
      <c r="J81" s="78">
        <v>58473.25</v>
      </c>
      <c r="K81" s="78">
        <v>61045</v>
      </c>
      <c r="L81" s="78">
        <v>63865.5</v>
      </c>
      <c r="M81" s="78">
        <v>66806.5</v>
      </c>
      <c r="N81" s="78">
        <v>68475.75</v>
      </c>
      <c r="O81" s="78">
        <v>71179.5</v>
      </c>
      <c r="P81" s="78">
        <v>72261.5</v>
      </c>
      <c r="Q81" s="78">
        <v>73310.5</v>
      </c>
      <c r="R81" s="78">
        <v>74538</v>
      </c>
      <c r="S81" s="78">
        <v>77250</v>
      </c>
      <c r="T81" s="78">
        <v>79673</v>
      </c>
      <c r="U81" s="78">
        <v>82439</v>
      </c>
      <c r="V81" s="78">
        <v>85478</v>
      </c>
      <c r="W81" s="78">
        <v>87634</v>
      </c>
      <c r="X81" s="78">
        <v>92367.25</v>
      </c>
      <c r="Y81" s="78">
        <v>92496.75</v>
      </c>
      <c r="Z81" s="78">
        <v>88561.25</v>
      </c>
      <c r="AA81" s="78">
        <v>89034</v>
      </c>
      <c r="AB81" s="78">
        <v>91225</v>
      </c>
      <c r="AC81" s="78">
        <v>93329</v>
      </c>
      <c r="AD81" s="78">
        <v>95849.25</v>
      </c>
      <c r="AE81" s="78">
        <v>97945</v>
      </c>
      <c r="AF81" s="78">
        <v>99750.25</v>
      </c>
      <c r="AG81" s="78">
        <v>97715.75</v>
      </c>
      <c r="AH81" s="79">
        <f t="shared" si="6"/>
        <v>-2034.5</v>
      </c>
      <c r="AI81" s="80">
        <f t="shared" si="7"/>
        <v>-2.0395938857296098E-2</v>
      </c>
      <c r="AJ81" s="79">
        <f t="shared" si="10"/>
        <v>6490.75</v>
      </c>
      <c r="AK81" s="80">
        <f t="shared" si="8"/>
        <v>7.1151000274047679E-2</v>
      </c>
      <c r="AL81" s="79">
        <f t="shared" si="11"/>
        <v>10081.75</v>
      </c>
      <c r="AM81" s="80">
        <f t="shared" si="9"/>
        <v>0.1150438186092156</v>
      </c>
    </row>
    <row r="82" spans="1:39" x14ac:dyDescent="0.25">
      <c r="A82" s="76" t="s">
        <v>143</v>
      </c>
      <c r="B82" s="82" t="s">
        <v>144</v>
      </c>
      <c r="C82" s="78">
        <v>38900</v>
      </c>
      <c r="D82" s="78">
        <v>41845</v>
      </c>
      <c r="E82" s="78">
        <v>44408</v>
      </c>
      <c r="F82" s="78">
        <v>47038.75</v>
      </c>
      <c r="G82" s="78">
        <v>48370.25</v>
      </c>
      <c r="H82" s="78">
        <v>49181.75</v>
      </c>
      <c r="I82" s="78">
        <v>50589.25</v>
      </c>
      <c r="J82" s="78">
        <v>52412.25</v>
      </c>
      <c r="K82" s="78">
        <v>55475</v>
      </c>
      <c r="L82" s="78">
        <v>58235.75</v>
      </c>
      <c r="M82" s="78">
        <v>58610.25</v>
      </c>
      <c r="N82" s="78">
        <v>60660.5</v>
      </c>
      <c r="O82" s="78">
        <v>61017</v>
      </c>
      <c r="P82" s="78">
        <v>61829.75</v>
      </c>
      <c r="Q82" s="78">
        <v>66121.25</v>
      </c>
      <c r="R82" s="78">
        <v>69705.5</v>
      </c>
      <c r="S82" s="78">
        <v>69704.25</v>
      </c>
      <c r="T82" s="78">
        <v>72965.25</v>
      </c>
      <c r="U82" s="78">
        <v>76024</v>
      </c>
      <c r="V82" s="78">
        <v>79046</v>
      </c>
      <c r="W82" s="78">
        <v>83227.25</v>
      </c>
      <c r="X82" s="78">
        <v>85873</v>
      </c>
      <c r="Y82" s="78">
        <v>90082.75</v>
      </c>
      <c r="Z82" s="78">
        <v>93888.75</v>
      </c>
      <c r="AA82" s="78">
        <v>97560.5</v>
      </c>
      <c r="AB82" s="78">
        <v>102421.25</v>
      </c>
      <c r="AC82" s="78">
        <v>105438</v>
      </c>
      <c r="AD82" s="78">
        <v>108220</v>
      </c>
      <c r="AE82" s="78">
        <v>111986.75</v>
      </c>
      <c r="AF82" s="78">
        <v>115122.25</v>
      </c>
      <c r="AG82" s="78">
        <v>113214.5</v>
      </c>
      <c r="AH82" s="79">
        <f t="shared" si="6"/>
        <v>-1907.75</v>
      </c>
      <c r="AI82" s="80">
        <f t="shared" si="7"/>
        <v>-1.6571514194693032E-2</v>
      </c>
      <c r="AJ82" s="79">
        <f t="shared" si="10"/>
        <v>10793.25</v>
      </c>
      <c r="AK82" s="80">
        <f t="shared" si="8"/>
        <v>0.10538096342311776</v>
      </c>
      <c r="AL82" s="79">
        <f t="shared" si="11"/>
        <v>29987.25</v>
      </c>
      <c r="AM82" s="80">
        <f t="shared" si="9"/>
        <v>0.36030566911678569</v>
      </c>
    </row>
    <row r="83" spans="1:39" x14ac:dyDescent="0.25">
      <c r="A83" s="76" t="s">
        <v>145</v>
      </c>
      <c r="B83" s="77" t="s">
        <v>146</v>
      </c>
      <c r="C83" s="78">
        <v>37647.25</v>
      </c>
      <c r="D83" s="78">
        <v>38519</v>
      </c>
      <c r="E83" s="78">
        <v>40766.25</v>
      </c>
      <c r="F83" s="78">
        <v>44364.25</v>
      </c>
      <c r="G83" s="78">
        <v>47318.5</v>
      </c>
      <c r="H83" s="78">
        <v>48967</v>
      </c>
      <c r="I83" s="78">
        <v>51002.75</v>
      </c>
      <c r="J83" s="78">
        <v>53692</v>
      </c>
      <c r="K83" s="78">
        <v>56478.5</v>
      </c>
      <c r="L83" s="78">
        <v>60182.5</v>
      </c>
      <c r="M83" s="78">
        <v>62894</v>
      </c>
      <c r="N83" s="78">
        <v>63861.25</v>
      </c>
      <c r="O83" s="78">
        <v>64469.5</v>
      </c>
      <c r="P83" s="78">
        <v>66088</v>
      </c>
      <c r="Q83" s="78">
        <v>69373.5</v>
      </c>
      <c r="R83" s="78">
        <v>72614</v>
      </c>
      <c r="S83" s="78">
        <v>75979.75</v>
      </c>
      <c r="T83" s="78">
        <v>80225.25</v>
      </c>
      <c r="U83" s="78">
        <v>83325.25</v>
      </c>
      <c r="V83" s="78">
        <v>85149.75</v>
      </c>
      <c r="W83" s="78">
        <v>86521.5</v>
      </c>
      <c r="X83" s="78">
        <v>91550.75</v>
      </c>
      <c r="Y83" s="78">
        <v>95940.75</v>
      </c>
      <c r="Z83" s="78">
        <v>102350.5</v>
      </c>
      <c r="AA83" s="78">
        <v>109378.5</v>
      </c>
      <c r="AB83" s="78">
        <v>117673.25</v>
      </c>
      <c r="AC83" s="78">
        <v>124193</v>
      </c>
      <c r="AD83" s="78">
        <v>128277</v>
      </c>
      <c r="AE83" s="78">
        <v>132839</v>
      </c>
      <c r="AF83" s="78">
        <v>137706.5</v>
      </c>
      <c r="AG83" s="78">
        <v>108630</v>
      </c>
      <c r="AH83" s="79">
        <f t="shared" si="6"/>
        <v>-29076.5</v>
      </c>
      <c r="AI83" s="80">
        <f t="shared" si="7"/>
        <v>-0.21114834811719127</v>
      </c>
      <c r="AJ83" s="79">
        <f t="shared" si="10"/>
        <v>-9043.25</v>
      </c>
      <c r="AK83" s="80">
        <f t="shared" si="8"/>
        <v>-7.6850516153841253E-2</v>
      </c>
      <c r="AL83" s="79">
        <f t="shared" si="11"/>
        <v>22108.5</v>
      </c>
      <c r="AM83" s="80">
        <f t="shared" si="9"/>
        <v>0.25552608311229003</v>
      </c>
    </row>
    <row r="84" spans="1:39" x14ac:dyDescent="0.25">
      <c r="A84" s="76" t="s">
        <v>147</v>
      </c>
      <c r="B84" s="82" t="s">
        <v>148</v>
      </c>
      <c r="C84" s="78">
        <v>6779</v>
      </c>
      <c r="D84" s="78">
        <v>6540</v>
      </c>
      <c r="E84" s="78">
        <v>7054.75</v>
      </c>
      <c r="F84" s="78">
        <v>7082.75</v>
      </c>
      <c r="G84" s="78">
        <v>6970.75</v>
      </c>
      <c r="H84" s="78">
        <v>6555.5</v>
      </c>
      <c r="I84" s="78">
        <v>6661.25</v>
      </c>
      <c r="J84" s="78">
        <v>7009.5</v>
      </c>
      <c r="K84" s="78">
        <v>8067.25</v>
      </c>
      <c r="L84" s="78">
        <v>8568.5</v>
      </c>
      <c r="M84" s="78">
        <v>9159.25</v>
      </c>
      <c r="N84" s="78">
        <v>9679.5</v>
      </c>
      <c r="O84" s="78">
        <v>9703.25</v>
      </c>
      <c r="P84" s="78">
        <v>9884.5</v>
      </c>
      <c r="Q84" s="78">
        <v>10353.75</v>
      </c>
      <c r="R84" s="78">
        <v>10532.5</v>
      </c>
      <c r="S84" s="78">
        <v>10620</v>
      </c>
      <c r="T84" s="78">
        <v>11052.25</v>
      </c>
      <c r="U84" s="78">
        <v>11679</v>
      </c>
      <c r="V84" s="78">
        <v>12223</v>
      </c>
      <c r="W84" s="78">
        <v>12261.75</v>
      </c>
      <c r="X84" s="78">
        <v>12577.75</v>
      </c>
      <c r="Y84" s="78">
        <v>11978.25</v>
      </c>
      <c r="Z84" s="78">
        <v>12700</v>
      </c>
      <c r="AA84" s="78">
        <v>14222.25</v>
      </c>
      <c r="AB84" s="78">
        <v>15433</v>
      </c>
      <c r="AC84" s="78">
        <v>16306.75</v>
      </c>
      <c r="AD84" s="78">
        <v>16871.5</v>
      </c>
      <c r="AE84" s="78">
        <v>17050.25</v>
      </c>
      <c r="AF84" s="78">
        <v>17505.75</v>
      </c>
      <c r="AG84" s="78">
        <v>13968</v>
      </c>
      <c r="AH84" s="79">
        <f t="shared" si="6"/>
        <v>-3537.75</v>
      </c>
      <c r="AI84" s="80">
        <f t="shared" si="7"/>
        <v>-0.20209074161346985</v>
      </c>
      <c r="AJ84" s="79">
        <f t="shared" si="10"/>
        <v>-1465</v>
      </c>
      <c r="AK84" s="80">
        <f t="shared" si="8"/>
        <v>-9.4926456294952374E-2</v>
      </c>
      <c r="AL84" s="79">
        <f t="shared" si="11"/>
        <v>1706.25</v>
      </c>
      <c r="AM84" s="80">
        <f t="shared" si="9"/>
        <v>0.13915224172732277</v>
      </c>
    </row>
    <row r="85" spans="1:39" x14ac:dyDescent="0.25">
      <c r="A85" s="76" t="s">
        <v>149</v>
      </c>
      <c r="B85" s="82" t="s">
        <v>150</v>
      </c>
      <c r="C85" s="78">
        <v>30868.5</v>
      </c>
      <c r="D85" s="78">
        <v>31978.75</v>
      </c>
      <c r="E85" s="78">
        <v>33712</v>
      </c>
      <c r="F85" s="78">
        <v>37281.5</v>
      </c>
      <c r="G85" s="78">
        <v>40347.75</v>
      </c>
      <c r="H85" s="78">
        <v>42411.25</v>
      </c>
      <c r="I85" s="78">
        <v>44341.5</v>
      </c>
      <c r="J85" s="78">
        <v>46682.5</v>
      </c>
      <c r="K85" s="78">
        <v>48411.5</v>
      </c>
      <c r="L85" s="78">
        <v>51614</v>
      </c>
      <c r="M85" s="78">
        <v>53735</v>
      </c>
      <c r="N85" s="78">
        <v>54181.5</v>
      </c>
      <c r="O85" s="78">
        <v>54766</v>
      </c>
      <c r="P85" s="78">
        <v>56203.75</v>
      </c>
      <c r="Q85" s="78">
        <v>59019.75</v>
      </c>
      <c r="R85" s="78">
        <v>62081.5</v>
      </c>
      <c r="S85" s="78">
        <v>65359.5</v>
      </c>
      <c r="T85" s="78">
        <v>69172.5</v>
      </c>
      <c r="U85" s="78">
        <v>71646.25</v>
      </c>
      <c r="V85" s="78">
        <v>72926.5</v>
      </c>
      <c r="W85" s="78">
        <v>74259.75</v>
      </c>
      <c r="X85" s="78">
        <v>78973.5</v>
      </c>
      <c r="Y85" s="78">
        <v>83962.5</v>
      </c>
      <c r="Z85" s="78">
        <v>89650</v>
      </c>
      <c r="AA85" s="78">
        <v>95156.25</v>
      </c>
      <c r="AB85" s="78">
        <v>102240</v>
      </c>
      <c r="AC85" s="78">
        <v>107886.5</v>
      </c>
      <c r="AD85" s="78">
        <v>111405.25</v>
      </c>
      <c r="AE85" s="78">
        <v>115788.5</v>
      </c>
      <c r="AF85" s="78">
        <v>120200.75</v>
      </c>
      <c r="AG85" s="78">
        <v>94662</v>
      </c>
      <c r="AH85" s="79">
        <f t="shared" si="6"/>
        <v>-25538.75</v>
      </c>
      <c r="AI85" s="80">
        <f t="shared" si="7"/>
        <v>-0.21246747628446577</v>
      </c>
      <c r="AJ85" s="79">
        <f t="shared" si="10"/>
        <v>-7578</v>
      </c>
      <c r="AK85" s="80">
        <f t="shared" si="8"/>
        <v>-7.4119718309859153E-2</v>
      </c>
      <c r="AL85" s="79">
        <f t="shared" si="11"/>
        <v>20402.25</v>
      </c>
      <c r="AM85" s="80">
        <f t="shared" si="9"/>
        <v>0.27474170058477171</v>
      </c>
    </row>
    <row r="86" spans="1:39" x14ac:dyDescent="0.25">
      <c r="A86" s="76" t="s">
        <v>151</v>
      </c>
      <c r="B86" s="77" t="s">
        <v>152</v>
      </c>
      <c r="C86" s="78">
        <v>14091</v>
      </c>
      <c r="D86" s="78">
        <v>14533.75</v>
      </c>
      <c r="E86" s="78">
        <v>15228.25</v>
      </c>
      <c r="F86" s="78">
        <v>15933</v>
      </c>
      <c r="G86" s="78">
        <v>16483</v>
      </c>
      <c r="H86" s="78">
        <v>17089.75</v>
      </c>
      <c r="I86" s="78">
        <v>17728.5</v>
      </c>
      <c r="J86" s="78">
        <v>18756</v>
      </c>
      <c r="K86" s="78">
        <v>19487.5</v>
      </c>
      <c r="L86" s="78">
        <v>20050.25</v>
      </c>
      <c r="M86" s="78">
        <v>20755.5</v>
      </c>
      <c r="N86" s="78">
        <v>21263.25</v>
      </c>
      <c r="O86" s="78">
        <v>21647.75</v>
      </c>
      <c r="P86" s="78">
        <v>21626</v>
      </c>
      <c r="Q86" s="78">
        <v>22622</v>
      </c>
      <c r="R86" s="78">
        <v>23905.75</v>
      </c>
      <c r="S86" s="78">
        <v>24692.75</v>
      </c>
      <c r="T86" s="78">
        <v>25786.25</v>
      </c>
      <c r="U86" s="78">
        <v>27034.75</v>
      </c>
      <c r="V86" s="78">
        <v>27591.5</v>
      </c>
      <c r="W86" s="78">
        <v>27636.25</v>
      </c>
      <c r="X86" s="78">
        <v>28085.25</v>
      </c>
      <c r="Y86" s="78">
        <v>29265.25</v>
      </c>
      <c r="Z86" s="78">
        <v>30813.5</v>
      </c>
      <c r="AA86" s="78">
        <v>31973.75</v>
      </c>
      <c r="AB86" s="78">
        <v>32946.5</v>
      </c>
      <c r="AC86" s="78">
        <v>33686.5</v>
      </c>
      <c r="AD86" s="78">
        <v>34533.25</v>
      </c>
      <c r="AE86" s="78">
        <v>35131.5</v>
      </c>
      <c r="AF86" s="78">
        <v>36151</v>
      </c>
      <c r="AG86" s="78">
        <v>32492</v>
      </c>
      <c r="AH86" s="79">
        <f t="shared" si="6"/>
        <v>-3659</v>
      </c>
      <c r="AI86" s="80">
        <f t="shared" si="7"/>
        <v>-0.10121435091698708</v>
      </c>
      <c r="AJ86" s="79">
        <f t="shared" si="10"/>
        <v>-454.5</v>
      </c>
      <c r="AK86" s="80">
        <f t="shared" si="8"/>
        <v>-1.3795092043160881E-2</v>
      </c>
      <c r="AL86" s="79">
        <f t="shared" si="11"/>
        <v>4855.75</v>
      </c>
      <c r="AM86" s="80">
        <f t="shared" si="9"/>
        <v>0.17570220272287304</v>
      </c>
    </row>
    <row r="87" spans="1:39" x14ac:dyDescent="0.25">
      <c r="A87" s="76" t="s">
        <v>153</v>
      </c>
      <c r="B87" s="77" t="s">
        <v>154</v>
      </c>
      <c r="C87" s="78">
        <v>43232.5</v>
      </c>
      <c r="D87" s="78">
        <v>44693.5</v>
      </c>
      <c r="E87" s="78">
        <v>45474.25</v>
      </c>
      <c r="F87" s="78">
        <v>47653.5</v>
      </c>
      <c r="G87" s="78">
        <v>48912.5</v>
      </c>
      <c r="H87" s="78">
        <v>50162</v>
      </c>
      <c r="I87" s="78">
        <v>48663</v>
      </c>
      <c r="J87" s="78">
        <v>48651.25</v>
      </c>
      <c r="K87" s="78">
        <v>49513</v>
      </c>
      <c r="L87" s="78">
        <v>49892</v>
      </c>
      <c r="M87" s="78">
        <v>50380.25</v>
      </c>
      <c r="N87" s="78">
        <v>51788.25</v>
      </c>
      <c r="O87" s="78">
        <v>53735</v>
      </c>
      <c r="P87" s="78">
        <v>53644</v>
      </c>
      <c r="Q87" s="78">
        <v>49954.25</v>
      </c>
      <c r="R87" s="78">
        <v>50141</v>
      </c>
      <c r="S87" s="78">
        <v>52292</v>
      </c>
      <c r="T87" s="78">
        <v>53683.25</v>
      </c>
      <c r="U87" s="78">
        <v>56391.5</v>
      </c>
      <c r="V87" s="78">
        <v>57595.75</v>
      </c>
      <c r="W87" s="78">
        <v>58616.25</v>
      </c>
      <c r="X87" s="78">
        <v>56574</v>
      </c>
      <c r="Y87" s="78">
        <v>56161.25</v>
      </c>
      <c r="Z87" s="78">
        <v>56768</v>
      </c>
      <c r="AA87" s="78">
        <v>55859.25</v>
      </c>
      <c r="AB87" s="78">
        <v>56308.5</v>
      </c>
      <c r="AC87" s="78">
        <v>57822.5</v>
      </c>
      <c r="AD87" s="78">
        <v>58992.5</v>
      </c>
      <c r="AE87" s="78">
        <v>59680.75</v>
      </c>
      <c r="AF87" s="78">
        <v>61078.5</v>
      </c>
      <c r="AG87" s="78">
        <v>62628.75</v>
      </c>
      <c r="AH87" s="79">
        <f t="shared" si="6"/>
        <v>1550.25</v>
      </c>
      <c r="AI87" s="80">
        <f t="shared" si="7"/>
        <v>2.5381271642230901E-2</v>
      </c>
      <c r="AJ87" s="79">
        <f t="shared" si="10"/>
        <v>6320.25</v>
      </c>
      <c r="AK87" s="80">
        <f t="shared" si="8"/>
        <v>0.11224326700231758</v>
      </c>
      <c r="AL87" s="79">
        <f t="shared" si="11"/>
        <v>4012.5</v>
      </c>
      <c r="AM87" s="80">
        <f t="shared" si="9"/>
        <v>6.8453713773910824E-2</v>
      </c>
    </row>
    <row r="88" spans="1:39" x14ac:dyDescent="0.25">
      <c r="A88" s="76" t="s">
        <v>155</v>
      </c>
      <c r="B88" s="77" t="s">
        <v>156</v>
      </c>
      <c r="C88" s="78">
        <v>42.75</v>
      </c>
      <c r="D88" s="78">
        <v>49.5</v>
      </c>
      <c r="E88" s="78">
        <v>73</v>
      </c>
      <c r="F88" s="78">
        <v>82.5</v>
      </c>
      <c r="G88" s="78">
        <v>120.25</v>
      </c>
      <c r="H88" s="78">
        <v>86</v>
      </c>
      <c r="I88" s="78">
        <v>91.75</v>
      </c>
      <c r="J88" s="78">
        <v>171.25</v>
      </c>
      <c r="K88" s="78">
        <v>164.25</v>
      </c>
      <c r="L88" s="78">
        <v>251.5</v>
      </c>
      <c r="M88" s="78">
        <v>254</v>
      </c>
      <c r="N88" s="78">
        <v>406.25</v>
      </c>
      <c r="O88" s="78">
        <v>599</v>
      </c>
      <c r="P88" s="78">
        <v>967.75</v>
      </c>
      <c r="Q88" s="78">
        <v>738.25</v>
      </c>
      <c r="R88" s="78">
        <v>850</v>
      </c>
      <c r="S88" s="78">
        <v>1219.5</v>
      </c>
      <c r="T88" s="78">
        <v>535</v>
      </c>
      <c r="U88" s="78">
        <v>367.5</v>
      </c>
      <c r="V88" s="78">
        <v>286.5</v>
      </c>
      <c r="W88" s="78">
        <v>279.25</v>
      </c>
      <c r="X88" s="78">
        <v>177.5</v>
      </c>
      <c r="Y88" s="78">
        <v>192.5</v>
      </c>
      <c r="Z88" s="78">
        <v>272.5</v>
      </c>
      <c r="AA88" s="78">
        <v>290.75</v>
      </c>
      <c r="AB88" s="78">
        <v>328.25</v>
      </c>
      <c r="AC88" s="78">
        <v>533.5</v>
      </c>
      <c r="AD88" s="78">
        <v>914.75</v>
      </c>
      <c r="AE88" s="78">
        <v>1186.25</v>
      </c>
      <c r="AF88" s="78">
        <v>581.75</v>
      </c>
      <c r="AG88" s="78">
        <v>530.75</v>
      </c>
      <c r="AH88" s="79">
        <f t="shared" si="6"/>
        <v>-51</v>
      </c>
      <c r="AI88" s="80">
        <f t="shared" si="7"/>
        <v>-8.7666523420713363E-2</v>
      </c>
      <c r="AJ88" s="79">
        <f t="shared" si="10"/>
        <v>202.5</v>
      </c>
      <c r="AK88" s="80">
        <f t="shared" si="8"/>
        <v>0.61690784463061688</v>
      </c>
      <c r="AL88" s="79">
        <f t="shared" si="11"/>
        <v>251.5</v>
      </c>
      <c r="AM88" s="80">
        <f t="shared" si="9"/>
        <v>0.90062667860340195</v>
      </c>
    </row>
    <row r="89" spans="1:39" ht="15.75" x14ac:dyDescent="0.25">
      <c r="A89" s="22" t="s">
        <v>35</v>
      </c>
      <c r="B89" s="74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79"/>
      <c r="AI89" s="80"/>
      <c r="AJ89" s="79"/>
      <c r="AK89" s="80"/>
      <c r="AL89" s="79"/>
      <c r="AM89" s="80"/>
    </row>
    <row r="90" spans="1:39" customFormat="1" ht="12" x14ac:dyDescent="0.2">
      <c r="A90" s="23" t="s">
        <v>0</v>
      </c>
      <c r="B90" s="93" t="s">
        <v>1</v>
      </c>
      <c r="C90" s="1">
        <v>8543796986</v>
      </c>
      <c r="D90" s="1">
        <v>9275399951</v>
      </c>
      <c r="E90" s="1">
        <v>10264253911</v>
      </c>
      <c r="F90" s="1">
        <v>11458910784</v>
      </c>
      <c r="G90" s="1">
        <v>12375759329</v>
      </c>
      <c r="H90" s="1">
        <v>13812134551</v>
      </c>
      <c r="I90" s="1">
        <v>15382489288</v>
      </c>
      <c r="J90" s="1">
        <v>17460327774</v>
      </c>
      <c r="K90" s="1">
        <v>21154643355</v>
      </c>
      <c r="L90" s="1">
        <v>24493524900</v>
      </c>
      <c r="M90" s="1">
        <v>27284583582</v>
      </c>
      <c r="N90" s="1">
        <v>27189287880</v>
      </c>
      <c r="O90" s="1">
        <v>25744708154</v>
      </c>
      <c r="P90" s="1">
        <v>26279873616</v>
      </c>
      <c r="Q90" s="1">
        <v>27663431552</v>
      </c>
      <c r="R90" s="1">
        <v>29968906383</v>
      </c>
      <c r="S90" s="1">
        <v>32834473359</v>
      </c>
      <c r="T90" s="1">
        <v>35076925495</v>
      </c>
      <c r="U90" s="1">
        <v>36382464915</v>
      </c>
      <c r="V90" s="1">
        <v>35297140699</v>
      </c>
      <c r="W90" s="1">
        <v>36937573720</v>
      </c>
      <c r="X90" s="1">
        <v>39528341798</v>
      </c>
      <c r="Y90" s="1">
        <v>42244166639</v>
      </c>
      <c r="Z90" s="1">
        <v>44232983357</v>
      </c>
      <c r="AA90" s="1">
        <v>47782902854</v>
      </c>
      <c r="AB90" s="1">
        <v>51997891017</v>
      </c>
      <c r="AC90" s="1">
        <v>54626625646</v>
      </c>
      <c r="AD90" s="1">
        <v>58822269128</v>
      </c>
      <c r="AE90" s="9">
        <v>63594279214</v>
      </c>
      <c r="AF90" s="9">
        <v>69860987264</v>
      </c>
      <c r="AG90" s="9">
        <v>74279496220</v>
      </c>
      <c r="AH90" s="9">
        <f>+AG90-AF90</f>
        <v>4418508956</v>
      </c>
      <c r="AI90" s="10">
        <f>+AH90/AF90</f>
        <v>6.3247158808431236E-2</v>
      </c>
      <c r="AJ90" s="9">
        <f>+AG90-AB90</f>
        <v>22281605203</v>
      </c>
      <c r="AK90" s="10">
        <f>+AJ90/AB90</f>
        <v>0.42850978697800135</v>
      </c>
      <c r="AL90" s="9">
        <f>+AG90-W90</f>
        <v>37341922500</v>
      </c>
      <c r="AM90" s="10">
        <f>+AL90/W90</f>
        <v>1.0109468148358933</v>
      </c>
    </row>
    <row r="91" spans="1:39" x14ac:dyDescent="0.25">
      <c r="A91" s="76" t="s">
        <v>104</v>
      </c>
      <c r="B91" s="77" t="s">
        <v>105</v>
      </c>
      <c r="C91" s="78">
        <v>42772330</v>
      </c>
      <c r="D91" s="78">
        <v>49334715</v>
      </c>
      <c r="E91" s="78">
        <v>48666343</v>
      </c>
      <c r="F91" s="78">
        <v>48195797</v>
      </c>
      <c r="G91" s="78">
        <v>52713878</v>
      </c>
      <c r="H91" s="78">
        <v>56687672</v>
      </c>
      <c r="I91" s="78">
        <v>60926382</v>
      </c>
      <c r="J91" s="78">
        <v>64340588</v>
      </c>
      <c r="K91" s="78">
        <v>76115554</v>
      </c>
      <c r="L91" s="78">
        <v>74973747</v>
      </c>
      <c r="M91" s="78">
        <v>83739848</v>
      </c>
      <c r="N91" s="78">
        <v>99775939</v>
      </c>
      <c r="O91" s="78">
        <v>97558381</v>
      </c>
      <c r="P91" s="78">
        <v>109027920</v>
      </c>
      <c r="Q91" s="78">
        <v>112856512</v>
      </c>
      <c r="R91" s="78">
        <v>292346376</v>
      </c>
      <c r="S91" s="78">
        <v>335622518</v>
      </c>
      <c r="T91" s="78">
        <v>335900272</v>
      </c>
      <c r="U91" s="78">
        <v>345461050</v>
      </c>
      <c r="V91" s="78">
        <v>324994272</v>
      </c>
      <c r="W91" s="78">
        <v>385174517</v>
      </c>
      <c r="X91" s="78">
        <v>535946674</v>
      </c>
      <c r="Y91" s="78">
        <v>544749392</v>
      </c>
      <c r="Z91" s="78">
        <v>484375588</v>
      </c>
      <c r="AA91" s="78">
        <v>586252128</v>
      </c>
      <c r="AB91" s="78">
        <v>582429050</v>
      </c>
      <c r="AC91" s="78">
        <v>504019670</v>
      </c>
      <c r="AD91" s="78">
        <v>529569402</v>
      </c>
      <c r="AE91" s="78">
        <v>629502622</v>
      </c>
      <c r="AF91" s="78">
        <v>782628840</v>
      </c>
      <c r="AG91" s="78">
        <v>855431203</v>
      </c>
      <c r="AH91" s="79">
        <f t="shared" si="6"/>
        <v>72802363</v>
      </c>
      <c r="AI91" s="80">
        <f t="shared" si="7"/>
        <v>9.3022847203024103E-2</v>
      </c>
      <c r="AJ91" s="79">
        <f t="shared" si="10"/>
        <v>273002153</v>
      </c>
      <c r="AK91" s="80">
        <f t="shared" si="8"/>
        <v>0.46873031659392678</v>
      </c>
      <c r="AL91" s="79">
        <f t="shared" si="11"/>
        <v>470256686</v>
      </c>
      <c r="AM91" s="80">
        <f t="shared" si="9"/>
        <v>1.2208925181828683</v>
      </c>
    </row>
    <row r="92" spans="1:39" x14ac:dyDescent="0.25">
      <c r="A92" s="76" t="s">
        <v>106</v>
      </c>
      <c r="B92" s="82" t="s">
        <v>107</v>
      </c>
      <c r="C92" s="78">
        <v>7590137</v>
      </c>
      <c r="D92" s="78">
        <v>8380770</v>
      </c>
      <c r="E92" s="78">
        <v>7615627</v>
      </c>
      <c r="F92" s="78">
        <v>8391917</v>
      </c>
      <c r="G92" s="78">
        <v>9888041</v>
      </c>
      <c r="H92" s="78">
        <v>11729381</v>
      </c>
      <c r="I92" s="78">
        <v>12040212</v>
      </c>
      <c r="J92" s="78">
        <v>11724738</v>
      </c>
      <c r="K92" s="78">
        <v>10480026</v>
      </c>
      <c r="L92" s="78">
        <v>10851468</v>
      </c>
      <c r="M92" s="78">
        <v>11546325</v>
      </c>
      <c r="N92" s="78">
        <v>12144011</v>
      </c>
      <c r="O92" s="78">
        <v>12874556</v>
      </c>
      <c r="P92" s="78">
        <v>12970590</v>
      </c>
      <c r="Q92" s="78">
        <v>13513347</v>
      </c>
      <c r="R92" s="78">
        <v>15629402</v>
      </c>
      <c r="S92" s="78">
        <v>15935215</v>
      </c>
      <c r="T92" s="78">
        <v>16051538</v>
      </c>
      <c r="U92" s="78">
        <v>15728174</v>
      </c>
      <c r="V92" s="78">
        <v>16033188</v>
      </c>
      <c r="W92" s="78">
        <v>18276610</v>
      </c>
      <c r="X92" s="78">
        <v>20726644</v>
      </c>
      <c r="Y92" s="78">
        <v>23689095</v>
      </c>
      <c r="Z92" s="78">
        <v>25079019</v>
      </c>
      <c r="AA92" s="78">
        <v>26565461</v>
      </c>
      <c r="AB92" s="78">
        <v>29864019</v>
      </c>
      <c r="AC92" s="78">
        <v>32389112</v>
      </c>
      <c r="AD92" s="78">
        <v>35802229</v>
      </c>
      <c r="AE92" s="78">
        <v>37665148</v>
      </c>
      <c r="AF92" s="78">
        <v>46625297</v>
      </c>
      <c r="AG92" s="78">
        <v>53161178</v>
      </c>
      <c r="AH92" s="79">
        <f t="shared" si="6"/>
        <v>6535881</v>
      </c>
      <c r="AI92" s="80">
        <f t="shared" si="7"/>
        <v>0.14017886041562375</v>
      </c>
      <c r="AJ92" s="79">
        <f t="shared" si="10"/>
        <v>23297159</v>
      </c>
      <c r="AK92" s="80">
        <f t="shared" si="8"/>
        <v>0.78010796202614252</v>
      </c>
      <c r="AL92" s="79">
        <f t="shared" si="11"/>
        <v>34884568</v>
      </c>
      <c r="AM92" s="80">
        <f t="shared" si="9"/>
        <v>1.9087001364038516</v>
      </c>
    </row>
    <row r="93" spans="1:39" x14ac:dyDescent="0.25">
      <c r="A93" s="76" t="s">
        <v>108</v>
      </c>
      <c r="B93" s="82" t="s">
        <v>109</v>
      </c>
      <c r="C93" s="78">
        <v>35182193</v>
      </c>
      <c r="D93" s="78">
        <v>40953945</v>
      </c>
      <c r="E93" s="78">
        <v>41050716</v>
      </c>
      <c r="F93" s="78">
        <v>39803880</v>
      </c>
      <c r="G93" s="78">
        <v>42825837</v>
      </c>
      <c r="H93" s="78">
        <v>44958291</v>
      </c>
      <c r="I93" s="78">
        <v>48886170</v>
      </c>
      <c r="J93" s="78">
        <v>52615850</v>
      </c>
      <c r="K93" s="78">
        <v>65635528</v>
      </c>
      <c r="L93" s="78">
        <v>64122279</v>
      </c>
      <c r="M93" s="78">
        <v>72193523</v>
      </c>
      <c r="N93" s="78">
        <v>87631928</v>
      </c>
      <c r="O93" s="78">
        <v>84683825</v>
      </c>
      <c r="P93" s="78">
        <v>96057330</v>
      </c>
      <c r="Q93" s="78">
        <v>99343165</v>
      </c>
      <c r="R93" s="78">
        <v>276716974</v>
      </c>
      <c r="S93" s="78">
        <v>319687303</v>
      </c>
      <c r="T93" s="78">
        <v>319848734</v>
      </c>
      <c r="U93" s="78">
        <v>329732876</v>
      </c>
      <c r="V93" s="78">
        <v>308961084</v>
      </c>
      <c r="W93" s="78">
        <v>366897907</v>
      </c>
      <c r="X93" s="78">
        <v>515220030</v>
      </c>
      <c r="Y93" s="78">
        <v>521060297</v>
      </c>
      <c r="Z93" s="78">
        <v>459296569</v>
      </c>
      <c r="AA93" s="78">
        <v>559686667</v>
      </c>
      <c r="AB93" s="78">
        <v>552565031</v>
      </c>
      <c r="AC93" s="78">
        <v>471630558</v>
      </c>
      <c r="AD93" s="78">
        <v>493767173</v>
      </c>
      <c r="AE93" s="78">
        <v>591837474</v>
      </c>
      <c r="AF93" s="78">
        <v>736003543</v>
      </c>
      <c r="AG93" s="78">
        <v>802270025</v>
      </c>
      <c r="AH93" s="79">
        <f t="shared" si="6"/>
        <v>66266482</v>
      </c>
      <c r="AI93" s="80">
        <f t="shared" si="7"/>
        <v>9.0035547559857335E-2</v>
      </c>
      <c r="AJ93" s="79">
        <f t="shared" si="10"/>
        <v>249704994</v>
      </c>
      <c r="AK93" s="80">
        <f t="shared" si="8"/>
        <v>0.45190155002769256</v>
      </c>
      <c r="AL93" s="79">
        <f t="shared" si="11"/>
        <v>435372118</v>
      </c>
      <c r="AM93" s="80">
        <f t="shared" si="9"/>
        <v>1.1866301488604567</v>
      </c>
    </row>
    <row r="94" spans="1:39" x14ac:dyDescent="0.25">
      <c r="A94" s="76" t="s">
        <v>110</v>
      </c>
      <c r="B94" s="77" t="s">
        <v>111</v>
      </c>
      <c r="C94" s="78">
        <v>373598450</v>
      </c>
      <c r="D94" s="78">
        <v>416342267</v>
      </c>
      <c r="E94" s="78">
        <v>482540246</v>
      </c>
      <c r="F94" s="78">
        <v>597204531</v>
      </c>
      <c r="G94" s="78">
        <v>724826085</v>
      </c>
      <c r="H94" s="78">
        <v>850027410</v>
      </c>
      <c r="I94" s="78">
        <v>977668054</v>
      </c>
      <c r="J94" s="78">
        <v>1076741236</v>
      </c>
      <c r="K94" s="78">
        <v>1237213320</v>
      </c>
      <c r="L94" s="78">
        <v>1417493683</v>
      </c>
      <c r="M94" s="78">
        <v>1598100953</v>
      </c>
      <c r="N94" s="78">
        <v>1643123844</v>
      </c>
      <c r="O94" s="78">
        <v>1545170327</v>
      </c>
      <c r="P94" s="78">
        <v>1541246356</v>
      </c>
      <c r="Q94" s="78">
        <v>1576291231</v>
      </c>
      <c r="R94" s="78">
        <v>1775227024</v>
      </c>
      <c r="S94" s="78">
        <v>2118096836</v>
      </c>
      <c r="T94" s="78">
        <v>2405778617</v>
      </c>
      <c r="U94" s="78">
        <v>2384264329</v>
      </c>
      <c r="V94" s="78">
        <v>2014637705</v>
      </c>
      <c r="W94" s="78">
        <v>1954632418</v>
      </c>
      <c r="X94" s="78">
        <v>1932921941</v>
      </c>
      <c r="Y94" s="78">
        <v>2135123603</v>
      </c>
      <c r="Z94" s="78">
        <v>2355743152</v>
      </c>
      <c r="AA94" s="78">
        <v>2763280131</v>
      </c>
      <c r="AB94" s="78">
        <v>3101935477</v>
      </c>
      <c r="AC94" s="78">
        <v>3430339439</v>
      </c>
      <c r="AD94" s="78">
        <v>3729618981</v>
      </c>
      <c r="AE94" s="78">
        <v>4096237465</v>
      </c>
      <c r="AF94" s="78">
        <v>4493537747</v>
      </c>
      <c r="AG94" s="78">
        <v>4885159587</v>
      </c>
      <c r="AH94" s="79">
        <f t="shared" si="6"/>
        <v>391621840</v>
      </c>
      <c r="AI94" s="80">
        <f t="shared" si="7"/>
        <v>8.7152231059248741E-2</v>
      </c>
      <c r="AJ94" s="79">
        <f t="shared" si="10"/>
        <v>1783224110</v>
      </c>
      <c r="AK94" s="80">
        <f t="shared" si="8"/>
        <v>0.57487466235907136</v>
      </c>
      <c r="AL94" s="79">
        <f t="shared" si="11"/>
        <v>2930527169</v>
      </c>
      <c r="AM94" s="80">
        <f t="shared" si="9"/>
        <v>1.4992727747749859</v>
      </c>
    </row>
    <row r="95" spans="1:39" x14ac:dyDescent="0.25">
      <c r="A95" s="76" t="s">
        <v>112</v>
      </c>
      <c r="B95" s="77" t="s">
        <v>3</v>
      </c>
      <c r="C95" s="78">
        <v>1466587856</v>
      </c>
      <c r="D95" s="78">
        <v>1677343338</v>
      </c>
      <c r="E95" s="78">
        <v>1886727145</v>
      </c>
      <c r="F95" s="78">
        <v>2061071577</v>
      </c>
      <c r="G95" s="78">
        <v>2253359763</v>
      </c>
      <c r="H95" s="78">
        <v>2552758833</v>
      </c>
      <c r="I95" s="78">
        <v>2879332305</v>
      </c>
      <c r="J95" s="78">
        <v>3398666850</v>
      </c>
      <c r="K95" s="78">
        <v>4660737502</v>
      </c>
      <c r="L95" s="78">
        <v>4737473342</v>
      </c>
      <c r="M95" s="78">
        <v>5381168444</v>
      </c>
      <c r="N95" s="78">
        <v>4901292384</v>
      </c>
      <c r="O95" s="78">
        <v>4071518327</v>
      </c>
      <c r="P95" s="78">
        <v>3995631429</v>
      </c>
      <c r="Q95" s="78">
        <v>4233041486</v>
      </c>
      <c r="R95" s="78">
        <v>4511320505</v>
      </c>
      <c r="S95" s="78">
        <v>5254068073</v>
      </c>
      <c r="T95" s="78">
        <v>4823897032</v>
      </c>
      <c r="U95" s="78">
        <v>4730279880</v>
      </c>
      <c r="V95" s="78">
        <v>3869939285</v>
      </c>
      <c r="W95" s="78">
        <v>4082227461</v>
      </c>
      <c r="X95" s="78">
        <v>4484606703</v>
      </c>
      <c r="Y95" s="78">
        <v>4636829177</v>
      </c>
      <c r="Z95" s="78">
        <v>4704285442</v>
      </c>
      <c r="AA95" s="78">
        <v>5277686761</v>
      </c>
      <c r="AB95" s="78">
        <v>5684629297</v>
      </c>
      <c r="AC95" s="78">
        <v>5258067252</v>
      </c>
      <c r="AD95" s="78">
        <v>5621814039</v>
      </c>
      <c r="AE95" s="78">
        <v>5986654010</v>
      </c>
      <c r="AF95" s="78">
        <v>6777707443</v>
      </c>
      <c r="AG95" s="78">
        <v>7041846957</v>
      </c>
      <c r="AH95" s="79">
        <f t="shared" si="6"/>
        <v>264139514</v>
      </c>
      <c r="AI95" s="80">
        <f t="shared" si="7"/>
        <v>3.8971808125593067E-2</v>
      </c>
      <c r="AJ95" s="79">
        <f t="shared" si="10"/>
        <v>1357217660</v>
      </c>
      <c r="AK95" s="80">
        <f t="shared" si="8"/>
        <v>0.23875218401950266</v>
      </c>
      <c r="AL95" s="79">
        <f t="shared" si="11"/>
        <v>2959619496</v>
      </c>
      <c r="AM95" s="80">
        <f t="shared" si="9"/>
        <v>0.72500112359613567</v>
      </c>
    </row>
    <row r="96" spans="1:39" x14ac:dyDescent="0.25">
      <c r="A96" s="76" t="s">
        <v>113</v>
      </c>
      <c r="B96" s="77" t="s">
        <v>114</v>
      </c>
      <c r="C96" s="78">
        <v>1384032628</v>
      </c>
      <c r="D96" s="78">
        <v>1385465064</v>
      </c>
      <c r="E96" s="78">
        <v>1512427099</v>
      </c>
      <c r="F96" s="78">
        <v>1699748850</v>
      </c>
      <c r="G96" s="78">
        <v>1868124858</v>
      </c>
      <c r="H96" s="78">
        <v>2120855094</v>
      </c>
      <c r="I96" s="78">
        <v>2512419088</v>
      </c>
      <c r="J96" s="78">
        <v>2970998734</v>
      </c>
      <c r="K96" s="78">
        <v>4152344043</v>
      </c>
      <c r="L96" s="78">
        <v>5904460081</v>
      </c>
      <c r="M96" s="78">
        <v>6134634116</v>
      </c>
      <c r="N96" s="78">
        <v>5668262978</v>
      </c>
      <c r="O96" s="78">
        <v>4757737890</v>
      </c>
      <c r="P96" s="78">
        <v>4905831500</v>
      </c>
      <c r="Q96" s="78">
        <v>5294969529</v>
      </c>
      <c r="R96" s="78">
        <v>5684032642</v>
      </c>
      <c r="S96" s="78">
        <v>5824607426</v>
      </c>
      <c r="T96" s="78">
        <v>6491131055</v>
      </c>
      <c r="U96" s="78">
        <v>6694545237</v>
      </c>
      <c r="V96" s="78">
        <v>6399403258</v>
      </c>
      <c r="W96" s="78">
        <v>6641361452</v>
      </c>
      <c r="X96" s="78">
        <v>7284348381</v>
      </c>
      <c r="Y96" s="78">
        <v>7789513456</v>
      </c>
      <c r="Z96" s="78">
        <v>7676813036</v>
      </c>
      <c r="AA96" s="78">
        <v>7816005533</v>
      </c>
      <c r="AB96" s="78">
        <v>8416862939</v>
      </c>
      <c r="AC96" s="78">
        <v>8974023023</v>
      </c>
      <c r="AD96" s="78">
        <v>9820496348</v>
      </c>
      <c r="AE96" s="78">
        <v>10291823111</v>
      </c>
      <c r="AF96" s="78">
        <v>11303337665</v>
      </c>
      <c r="AG96" s="78">
        <v>12173447211</v>
      </c>
      <c r="AH96" s="79">
        <f t="shared" si="6"/>
        <v>870109546</v>
      </c>
      <c r="AI96" s="80">
        <f t="shared" si="7"/>
        <v>7.6978107864036818E-2</v>
      </c>
      <c r="AJ96" s="79">
        <f t="shared" si="10"/>
        <v>3756584272</v>
      </c>
      <c r="AK96" s="80">
        <f t="shared" si="8"/>
        <v>0.44631643632851131</v>
      </c>
      <c r="AL96" s="79">
        <f t="shared" si="11"/>
        <v>5532085759</v>
      </c>
      <c r="AM96" s="80">
        <f t="shared" si="9"/>
        <v>0.83297465421552241</v>
      </c>
    </row>
    <row r="97" spans="1:39" x14ac:dyDescent="0.25">
      <c r="A97" s="76" t="s">
        <v>115</v>
      </c>
      <c r="B97" s="82" t="s">
        <v>116</v>
      </c>
      <c r="C97" s="78">
        <v>426991478</v>
      </c>
      <c r="D97" s="78">
        <v>383552091</v>
      </c>
      <c r="E97" s="78">
        <v>390788203</v>
      </c>
      <c r="F97" s="78">
        <v>463460570</v>
      </c>
      <c r="G97" s="78">
        <v>528306737</v>
      </c>
      <c r="H97" s="78">
        <v>646181812</v>
      </c>
      <c r="I97" s="78">
        <v>905007701</v>
      </c>
      <c r="J97" s="78">
        <v>1246814978</v>
      </c>
      <c r="K97" s="78">
        <v>2265360278</v>
      </c>
      <c r="L97" s="78">
        <v>3806954534</v>
      </c>
      <c r="M97" s="78">
        <v>3806885873</v>
      </c>
      <c r="N97" s="78">
        <v>3259562132</v>
      </c>
      <c r="O97" s="78">
        <v>2319953278</v>
      </c>
      <c r="P97" s="78">
        <v>2443679215</v>
      </c>
      <c r="Q97" s="78">
        <v>2690373915</v>
      </c>
      <c r="R97" s="78">
        <v>2865022865</v>
      </c>
      <c r="S97" s="78">
        <v>2767871813</v>
      </c>
      <c r="T97" s="78">
        <v>3198047772</v>
      </c>
      <c r="U97" s="78">
        <v>3308451835</v>
      </c>
      <c r="V97" s="78">
        <v>3077080666</v>
      </c>
      <c r="W97" s="78">
        <v>3214758735</v>
      </c>
      <c r="X97" s="78">
        <v>3665763298</v>
      </c>
      <c r="Y97" s="78">
        <v>3876088825</v>
      </c>
      <c r="Z97" s="78">
        <v>3657858881</v>
      </c>
      <c r="AA97" s="78">
        <v>3415337210</v>
      </c>
      <c r="AB97" s="78">
        <v>3721160247</v>
      </c>
      <c r="AC97" s="78">
        <v>3999166943</v>
      </c>
      <c r="AD97" s="78">
        <v>4549287898</v>
      </c>
      <c r="AE97" s="78">
        <v>4656055773</v>
      </c>
      <c r="AF97" s="78">
        <v>5280661922</v>
      </c>
      <c r="AG97" s="78">
        <v>5714624107</v>
      </c>
      <c r="AH97" s="79">
        <f t="shared" si="6"/>
        <v>433962185</v>
      </c>
      <c r="AI97" s="80">
        <f t="shared" si="7"/>
        <v>8.2179505412389858E-2</v>
      </c>
      <c r="AJ97" s="79">
        <f t="shared" si="10"/>
        <v>1993463860</v>
      </c>
      <c r="AK97" s="80">
        <f t="shared" si="8"/>
        <v>0.53571029670305947</v>
      </c>
      <c r="AL97" s="79">
        <f t="shared" si="11"/>
        <v>2499865372</v>
      </c>
      <c r="AM97" s="80">
        <f t="shared" si="9"/>
        <v>0.7776214571822293</v>
      </c>
    </row>
    <row r="98" spans="1:39" x14ac:dyDescent="0.25">
      <c r="A98" s="76" t="s">
        <v>117</v>
      </c>
      <c r="B98" s="82" t="s">
        <v>118</v>
      </c>
      <c r="C98" s="78">
        <v>634033648</v>
      </c>
      <c r="D98" s="78">
        <v>659188388</v>
      </c>
      <c r="E98" s="78">
        <v>739075437</v>
      </c>
      <c r="F98" s="78">
        <v>833219395</v>
      </c>
      <c r="G98" s="78">
        <v>907539152</v>
      </c>
      <c r="H98" s="78">
        <v>1014829390</v>
      </c>
      <c r="I98" s="78">
        <v>1107461499</v>
      </c>
      <c r="J98" s="78">
        <v>1196386309</v>
      </c>
      <c r="K98" s="78">
        <v>1304341814</v>
      </c>
      <c r="L98" s="78">
        <v>1463332186</v>
      </c>
      <c r="M98" s="78">
        <v>1658582463</v>
      </c>
      <c r="N98" s="78">
        <v>1698369375</v>
      </c>
      <c r="O98" s="78">
        <v>1667929609</v>
      </c>
      <c r="P98" s="78">
        <v>1695058923</v>
      </c>
      <c r="Q98" s="78">
        <v>1786021515</v>
      </c>
      <c r="R98" s="78">
        <v>1948958069</v>
      </c>
      <c r="S98" s="78">
        <v>2099112765</v>
      </c>
      <c r="T98" s="78">
        <v>2272026674</v>
      </c>
      <c r="U98" s="78">
        <v>2342513585</v>
      </c>
      <c r="V98" s="78">
        <v>2277584905</v>
      </c>
      <c r="W98" s="78">
        <v>2333157010</v>
      </c>
      <c r="X98" s="78">
        <v>2500206982</v>
      </c>
      <c r="Y98" s="78">
        <v>2686144295</v>
      </c>
      <c r="Z98" s="78">
        <v>2840483752</v>
      </c>
      <c r="AA98" s="78">
        <v>3093054006</v>
      </c>
      <c r="AB98" s="78">
        <v>3306229677</v>
      </c>
      <c r="AC98" s="78">
        <v>3487459843</v>
      </c>
      <c r="AD98" s="78">
        <v>3652078075</v>
      </c>
      <c r="AE98" s="78">
        <v>3861896282</v>
      </c>
      <c r="AF98" s="78">
        <v>4126075908</v>
      </c>
      <c r="AG98" s="78">
        <v>4411023459</v>
      </c>
      <c r="AH98" s="79">
        <f t="shared" si="6"/>
        <v>284947551</v>
      </c>
      <c r="AI98" s="80">
        <f t="shared" si="7"/>
        <v>6.9060181478367511E-2</v>
      </c>
      <c r="AJ98" s="79">
        <f t="shared" si="10"/>
        <v>1104793782</v>
      </c>
      <c r="AK98" s="80">
        <f t="shared" si="8"/>
        <v>0.33415518277074613</v>
      </c>
      <c r="AL98" s="79">
        <f t="shared" si="11"/>
        <v>2077866449</v>
      </c>
      <c r="AM98" s="80">
        <f t="shared" si="9"/>
        <v>0.89058149112733742</v>
      </c>
    </row>
    <row r="99" spans="1:39" x14ac:dyDescent="0.25">
      <c r="A99" s="76" t="s">
        <v>119</v>
      </c>
      <c r="B99" s="82" t="s">
        <v>120</v>
      </c>
      <c r="C99" s="78">
        <v>200122842</v>
      </c>
      <c r="D99" s="78">
        <v>208753396</v>
      </c>
      <c r="E99" s="78">
        <v>234854552</v>
      </c>
      <c r="F99" s="78">
        <v>251435745</v>
      </c>
      <c r="G99" s="78">
        <v>267551787</v>
      </c>
      <c r="H99" s="78">
        <v>289254649</v>
      </c>
      <c r="I99" s="78">
        <v>325074018</v>
      </c>
      <c r="J99" s="78">
        <v>350316931</v>
      </c>
      <c r="K99" s="78">
        <v>395090899</v>
      </c>
      <c r="L99" s="78">
        <v>421806808</v>
      </c>
      <c r="M99" s="78">
        <v>456321001</v>
      </c>
      <c r="N99" s="78">
        <v>464226787</v>
      </c>
      <c r="O99" s="78">
        <v>471458826</v>
      </c>
      <c r="P99" s="78">
        <v>456951140</v>
      </c>
      <c r="Q99" s="78">
        <v>487911318</v>
      </c>
      <c r="R99" s="78">
        <v>520280545</v>
      </c>
      <c r="S99" s="78">
        <v>591058857</v>
      </c>
      <c r="T99" s="78">
        <v>621940861</v>
      </c>
      <c r="U99" s="78">
        <v>629762843</v>
      </c>
      <c r="V99" s="78">
        <v>608716759</v>
      </c>
      <c r="W99" s="78">
        <v>601635835</v>
      </c>
      <c r="X99" s="78">
        <v>648755751</v>
      </c>
      <c r="Y99" s="78">
        <v>683120783</v>
      </c>
      <c r="Z99" s="78">
        <v>723722727</v>
      </c>
      <c r="AA99" s="78">
        <v>781483740</v>
      </c>
      <c r="AB99" s="78">
        <v>839959026</v>
      </c>
      <c r="AC99" s="78">
        <v>926627277</v>
      </c>
      <c r="AD99" s="78">
        <v>1013758162</v>
      </c>
      <c r="AE99" s="78">
        <v>1127224916</v>
      </c>
      <c r="AF99" s="78">
        <v>1216943313</v>
      </c>
      <c r="AG99" s="78">
        <v>1315903497</v>
      </c>
      <c r="AH99" s="79">
        <f t="shared" si="6"/>
        <v>98960184</v>
      </c>
      <c r="AI99" s="80">
        <f t="shared" si="7"/>
        <v>8.1318647255675419E-2</v>
      </c>
      <c r="AJ99" s="79">
        <f t="shared" si="10"/>
        <v>475944471</v>
      </c>
      <c r="AK99" s="80">
        <f t="shared" si="8"/>
        <v>0.5666282000284143</v>
      </c>
      <c r="AL99" s="79">
        <f t="shared" si="11"/>
        <v>714267662</v>
      </c>
      <c r="AM99" s="80">
        <f t="shared" si="9"/>
        <v>1.187209305775478</v>
      </c>
    </row>
    <row r="100" spans="1:39" x14ac:dyDescent="0.25">
      <c r="A100" s="76" t="s">
        <v>121</v>
      </c>
      <c r="B100" s="82" t="s">
        <v>122</v>
      </c>
      <c r="C100" s="78">
        <v>122884660</v>
      </c>
      <c r="D100" s="78">
        <v>133971189</v>
      </c>
      <c r="E100" s="78">
        <v>147708907</v>
      </c>
      <c r="F100" s="78">
        <v>151633140</v>
      </c>
      <c r="G100" s="78">
        <v>164727182</v>
      </c>
      <c r="H100" s="78">
        <v>170589243</v>
      </c>
      <c r="I100" s="78">
        <v>174875870</v>
      </c>
      <c r="J100" s="78">
        <v>177480516</v>
      </c>
      <c r="K100" s="78">
        <v>187551052</v>
      </c>
      <c r="L100" s="78">
        <v>212366553</v>
      </c>
      <c r="M100" s="78">
        <v>212844779</v>
      </c>
      <c r="N100" s="78">
        <v>246104684</v>
      </c>
      <c r="O100" s="78">
        <v>298396177</v>
      </c>
      <c r="P100" s="78">
        <v>310142222</v>
      </c>
      <c r="Q100" s="78">
        <v>330662781</v>
      </c>
      <c r="R100" s="78">
        <v>349771163</v>
      </c>
      <c r="S100" s="78">
        <v>366563991</v>
      </c>
      <c r="T100" s="78">
        <v>399115748</v>
      </c>
      <c r="U100" s="78">
        <v>413816974</v>
      </c>
      <c r="V100" s="78">
        <v>436020928</v>
      </c>
      <c r="W100" s="78">
        <v>491809872</v>
      </c>
      <c r="X100" s="78">
        <v>469622350</v>
      </c>
      <c r="Y100" s="78">
        <v>544159553</v>
      </c>
      <c r="Z100" s="78">
        <v>454747676</v>
      </c>
      <c r="AA100" s="78">
        <v>526130577</v>
      </c>
      <c r="AB100" s="78">
        <v>549513989</v>
      </c>
      <c r="AC100" s="78">
        <v>560768960</v>
      </c>
      <c r="AD100" s="78">
        <v>605372213</v>
      </c>
      <c r="AE100" s="78">
        <v>646646140</v>
      </c>
      <c r="AF100" s="78">
        <v>679656522</v>
      </c>
      <c r="AG100" s="78">
        <v>731896148</v>
      </c>
      <c r="AH100" s="79">
        <f t="shared" si="6"/>
        <v>52239626</v>
      </c>
      <c r="AI100" s="80">
        <f t="shared" si="7"/>
        <v>7.6861803439002382E-2</v>
      </c>
      <c r="AJ100" s="79">
        <f t="shared" si="10"/>
        <v>182382159</v>
      </c>
      <c r="AK100" s="80">
        <f t="shared" si="8"/>
        <v>0.33189720853494048</v>
      </c>
      <c r="AL100" s="79">
        <f t="shared" si="11"/>
        <v>240086276</v>
      </c>
      <c r="AM100" s="80">
        <f t="shared" si="9"/>
        <v>0.48816888327934987</v>
      </c>
    </row>
    <row r="101" spans="1:39" x14ac:dyDescent="0.25">
      <c r="A101" s="76" t="s">
        <v>123</v>
      </c>
      <c r="B101" s="77" t="s">
        <v>124</v>
      </c>
      <c r="C101" s="78">
        <v>343668035</v>
      </c>
      <c r="D101" s="78">
        <v>408590403</v>
      </c>
      <c r="E101" s="78">
        <v>445002264</v>
      </c>
      <c r="F101" s="78">
        <v>489213462</v>
      </c>
      <c r="G101" s="78">
        <v>499836968</v>
      </c>
      <c r="H101" s="78">
        <v>593217637</v>
      </c>
      <c r="I101" s="78">
        <v>668949673</v>
      </c>
      <c r="J101" s="78">
        <v>824233596</v>
      </c>
      <c r="K101" s="78">
        <v>1002697564</v>
      </c>
      <c r="L101" s="78">
        <v>1235063342</v>
      </c>
      <c r="M101" s="78">
        <v>1627435652</v>
      </c>
      <c r="N101" s="78">
        <v>1448379430</v>
      </c>
      <c r="O101" s="78">
        <v>1414627346</v>
      </c>
      <c r="P101" s="78">
        <v>1342606961</v>
      </c>
      <c r="Q101" s="78">
        <v>1345851891</v>
      </c>
      <c r="R101" s="78">
        <v>1383870801</v>
      </c>
      <c r="S101" s="78">
        <v>1440735445</v>
      </c>
      <c r="T101" s="78">
        <v>1553109056</v>
      </c>
      <c r="U101" s="78">
        <v>1520450436</v>
      </c>
      <c r="V101" s="78">
        <v>1412577234</v>
      </c>
      <c r="W101" s="78">
        <v>1439403663</v>
      </c>
      <c r="X101" s="78">
        <v>1527493413</v>
      </c>
      <c r="Y101" s="78">
        <v>1720619876</v>
      </c>
      <c r="Z101" s="78">
        <v>1873416655</v>
      </c>
      <c r="AA101" s="78">
        <v>2037439942</v>
      </c>
      <c r="AB101" s="78">
        <v>2302900221</v>
      </c>
      <c r="AC101" s="78">
        <v>2385214123</v>
      </c>
      <c r="AD101" s="78">
        <v>2723271816</v>
      </c>
      <c r="AE101" s="78">
        <v>3067183420</v>
      </c>
      <c r="AF101" s="78">
        <v>3817535143</v>
      </c>
      <c r="AG101" s="78">
        <v>4564619478</v>
      </c>
      <c r="AH101" s="79">
        <f t="shared" si="6"/>
        <v>747084335</v>
      </c>
      <c r="AI101" s="80">
        <f t="shared" si="7"/>
        <v>0.19569808973989058</v>
      </c>
      <c r="AJ101" s="79">
        <f t="shared" si="10"/>
        <v>2261719257</v>
      </c>
      <c r="AK101" s="80">
        <f t="shared" si="8"/>
        <v>0.98211778190627907</v>
      </c>
      <c r="AL101" s="79">
        <f t="shared" si="11"/>
        <v>3125215815</v>
      </c>
      <c r="AM101" s="80">
        <f t="shared" si="9"/>
        <v>2.1711878990820659</v>
      </c>
    </row>
    <row r="102" spans="1:39" x14ac:dyDescent="0.25">
      <c r="A102" s="76" t="s">
        <v>125</v>
      </c>
      <c r="B102" s="77" t="s">
        <v>126</v>
      </c>
      <c r="C102" s="78">
        <v>596289883</v>
      </c>
      <c r="D102" s="78">
        <v>620648090</v>
      </c>
      <c r="E102" s="78">
        <v>716991004</v>
      </c>
      <c r="F102" s="78">
        <v>824039267</v>
      </c>
      <c r="G102" s="78">
        <v>910226324</v>
      </c>
      <c r="H102" s="78">
        <v>1022182651</v>
      </c>
      <c r="I102" s="78">
        <v>1148370896</v>
      </c>
      <c r="J102" s="78">
        <v>1266394792</v>
      </c>
      <c r="K102" s="78">
        <v>1301924664</v>
      </c>
      <c r="L102" s="78">
        <v>1431855839</v>
      </c>
      <c r="M102" s="78">
        <v>1510646330</v>
      </c>
      <c r="N102" s="78">
        <v>1638738089</v>
      </c>
      <c r="O102" s="78">
        <v>1752688705</v>
      </c>
      <c r="P102" s="78">
        <v>1928723955</v>
      </c>
      <c r="Q102" s="78">
        <v>1944159738</v>
      </c>
      <c r="R102" s="78">
        <v>2152497379</v>
      </c>
      <c r="S102" s="78">
        <v>2444734992</v>
      </c>
      <c r="T102" s="78">
        <v>2683916259</v>
      </c>
      <c r="U102" s="78">
        <v>2762857304</v>
      </c>
      <c r="V102" s="78">
        <v>2657132104</v>
      </c>
      <c r="W102" s="78">
        <v>2823434135</v>
      </c>
      <c r="X102" s="78">
        <v>3012390447</v>
      </c>
      <c r="Y102" s="78">
        <v>3373470508</v>
      </c>
      <c r="Z102" s="78">
        <v>3683790301</v>
      </c>
      <c r="AA102" s="78">
        <v>3964666678</v>
      </c>
      <c r="AB102" s="78">
        <v>4289333419</v>
      </c>
      <c r="AC102" s="78">
        <v>4498935024</v>
      </c>
      <c r="AD102" s="78">
        <v>4938487733</v>
      </c>
      <c r="AE102" s="78">
        <v>5431884626</v>
      </c>
      <c r="AF102" s="78">
        <v>5959053814</v>
      </c>
      <c r="AG102" s="78">
        <v>6678386562</v>
      </c>
      <c r="AH102" s="79">
        <f t="shared" si="6"/>
        <v>719332748</v>
      </c>
      <c r="AI102" s="80">
        <f t="shared" si="7"/>
        <v>0.12071257794484486</v>
      </c>
      <c r="AJ102" s="79">
        <f t="shared" si="10"/>
        <v>2389053143</v>
      </c>
      <c r="AK102" s="80">
        <f t="shared" si="8"/>
        <v>0.55697538746171316</v>
      </c>
      <c r="AL102" s="79">
        <f t="shared" si="11"/>
        <v>3854952427</v>
      </c>
      <c r="AM102" s="80">
        <f t="shared" si="9"/>
        <v>1.3653417231211593</v>
      </c>
    </row>
    <row r="103" spans="1:39" x14ac:dyDescent="0.25">
      <c r="A103" s="76" t="s">
        <v>127</v>
      </c>
      <c r="B103" s="82" t="s">
        <v>128</v>
      </c>
      <c r="C103" s="78">
        <v>487478489</v>
      </c>
      <c r="D103" s="78">
        <v>493722034</v>
      </c>
      <c r="E103" s="78">
        <v>566209591</v>
      </c>
      <c r="F103" s="78">
        <v>661378058</v>
      </c>
      <c r="G103" s="78">
        <v>735947228</v>
      </c>
      <c r="H103" s="78">
        <v>831809075</v>
      </c>
      <c r="I103" s="78">
        <v>934593730</v>
      </c>
      <c r="J103" s="78">
        <v>1039008429</v>
      </c>
      <c r="K103" s="78">
        <v>1050379440</v>
      </c>
      <c r="L103" s="78">
        <v>1154495731</v>
      </c>
      <c r="M103" s="78">
        <v>1196727977</v>
      </c>
      <c r="N103" s="78">
        <v>1304078423</v>
      </c>
      <c r="O103" s="78">
        <v>1409601361</v>
      </c>
      <c r="P103" s="78">
        <v>1558562827</v>
      </c>
      <c r="Q103" s="78">
        <v>1545525333</v>
      </c>
      <c r="R103" s="78">
        <v>1691301718</v>
      </c>
      <c r="S103" s="78">
        <v>1917976144</v>
      </c>
      <c r="T103" s="78">
        <v>2081184952</v>
      </c>
      <c r="U103" s="78">
        <v>2121222104</v>
      </c>
      <c r="V103" s="78">
        <v>2049257403</v>
      </c>
      <c r="W103" s="78">
        <v>2231025085</v>
      </c>
      <c r="X103" s="78">
        <v>2381317588</v>
      </c>
      <c r="Y103" s="78">
        <v>2642024106</v>
      </c>
      <c r="Z103" s="78">
        <v>2867660677</v>
      </c>
      <c r="AA103" s="78">
        <v>3043189034</v>
      </c>
      <c r="AB103" s="78">
        <v>3375701665</v>
      </c>
      <c r="AC103" s="78">
        <v>3467910096</v>
      </c>
      <c r="AD103" s="78">
        <v>3779265978</v>
      </c>
      <c r="AE103" s="78">
        <v>4152651367</v>
      </c>
      <c r="AF103" s="78">
        <v>4563305699</v>
      </c>
      <c r="AG103" s="78">
        <v>5237673348</v>
      </c>
      <c r="AH103" s="79">
        <f t="shared" si="6"/>
        <v>674367649</v>
      </c>
      <c r="AI103" s="80">
        <f t="shared" si="7"/>
        <v>0.14778051120874514</v>
      </c>
      <c r="AJ103" s="79">
        <f t="shared" si="10"/>
        <v>1861971683</v>
      </c>
      <c r="AK103" s="80">
        <f t="shared" si="8"/>
        <v>0.55158063945795988</v>
      </c>
      <c r="AL103" s="79">
        <f t="shared" si="11"/>
        <v>3006648263</v>
      </c>
      <c r="AM103" s="80">
        <f t="shared" si="9"/>
        <v>1.3476532752656163</v>
      </c>
    </row>
    <row r="104" spans="1:39" x14ac:dyDescent="0.25">
      <c r="A104" s="76" t="s">
        <v>129</v>
      </c>
      <c r="B104" s="82" t="s">
        <v>130</v>
      </c>
      <c r="C104" s="78">
        <v>108811394</v>
      </c>
      <c r="D104" s="78">
        <v>126926056</v>
      </c>
      <c r="E104" s="78">
        <v>150781413</v>
      </c>
      <c r="F104" s="78">
        <v>162661209</v>
      </c>
      <c r="G104" s="78">
        <v>174279096</v>
      </c>
      <c r="H104" s="78">
        <v>190373576</v>
      </c>
      <c r="I104" s="78">
        <v>213777166</v>
      </c>
      <c r="J104" s="78">
        <v>227386363</v>
      </c>
      <c r="K104" s="78">
        <v>251545224</v>
      </c>
      <c r="L104" s="78">
        <v>277360108</v>
      </c>
      <c r="M104" s="78">
        <v>313918353</v>
      </c>
      <c r="N104" s="78">
        <v>334659666</v>
      </c>
      <c r="O104" s="78">
        <v>343087344</v>
      </c>
      <c r="P104" s="78">
        <v>370161128</v>
      </c>
      <c r="Q104" s="78">
        <v>398634405</v>
      </c>
      <c r="R104" s="78">
        <v>461195661</v>
      </c>
      <c r="S104" s="78">
        <v>526758848</v>
      </c>
      <c r="T104" s="78">
        <v>602731307</v>
      </c>
      <c r="U104" s="78">
        <v>641635200</v>
      </c>
      <c r="V104" s="78">
        <v>607874701</v>
      </c>
      <c r="W104" s="78">
        <v>592409050</v>
      </c>
      <c r="X104" s="78">
        <v>631072859</v>
      </c>
      <c r="Y104" s="78">
        <v>731446402</v>
      </c>
      <c r="Z104" s="78">
        <v>816129624</v>
      </c>
      <c r="AA104" s="78">
        <v>921477644</v>
      </c>
      <c r="AB104" s="78">
        <v>913631754</v>
      </c>
      <c r="AC104" s="78">
        <v>1031024928</v>
      </c>
      <c r="AD104" s="78">
        <v>1159221755</v>
      </c>
      <c r="AE104" s="78">
        <v>1279233259</v>
      </c>
      <c r="AF104" s="78">
        <v>1395748115</v>
      </c>
      <c r="AG104" s="78">
        <v>1440713214</v>
      </c>
      <c r="AH104" s="79">
        <f t="shared" si="6"/>
        <v>44965099</v>
      </c>
      <c r="AI104" s="80">
        <f t="shared" si="7"/>
        <v>3.2215769103868717E-2</v>
      </c>
      <c r="AJ104" s="79">
        <f t="shared" si="10"/>
        <v>527081460</v>
      </c>
      <c r="AK104" s="80">
        <f t="shared" si="8"/>
        <v>0.57690799131309523</v>
      </c>
      <c r="AL104" s="79">
        <f t="shared" si="11"/>
        <v>848304164</v>
      </c>
      <c r="AM104" s="80">
        <f t="shared" si="9"/>
        <v>1.4319567940428999</v>
      </c>
    </row>
    <row r="105" spans="1:39" x14ac:dyDescent="0.25">
      <c r="A105" s="76" t="s">
        <v>131</v>
      </c>
      <c r="B105" s="77" t="s">
        <v>132</v>
      </c>
      <c r="C105" s="78">
        <v>911473500</v>
      </c>
      <c r="D105" s="78">
        <v>1016737348</v>
      </c>
      <c r="E105" s="78">
        <v>1159409647</v>
      </c>
      <c r="F105" s="78">
        <v>1315193452</v>
      </c>
      <c r="G105" s="78">
        <v>1490354693</v>
      </c>
      <c r="H105" s="78">
        <v>1736112385</v>
      </c>
      <c r="I105" s="78">
        <v>1946369600</v>
      </c>
      <c r="J105" s="78">
        <v>2325231998</v>
      </c>
      <c r="K105" s="78">
        <v>2736339594</v>
      </c>
      <c r="L105" s="78">
        <v>3198742050</v>
      </c>
      <c r="M105" s="78">
        <v>3983930775</v>
      </c>
      <c r="N105" s="78">
        <v>4261098083</v>
      </c>
      <c r="O105" s="78">
        <v>3986569940</v>
      </c>
      <c r="P105" s="78">
        <v>3968607898</v>
      </c>
      <c r="Q105" s="78">
        <v>4316710742</v>
      </c>
      <c r="R105" s="78">
        <v>4735587331</v>
      </c>
      <c r="S105" s="78">
        <v>5268452862</v>
      </c>
      <c r="T105" s="78">
        <v>5849457229</v>
      </c>
      <c r="U105" s="78">
        <v>6169005795</v>
      </c>
      <c r="V105" s="78">
        <v>6105849465</v>
      </c>
      <c r="W105" s="78">
        <v>6611798346</v>
      </c>
      <c r="X105" s="78">
        <v>7253927670</v>
      </c>
      <c r="Y105" s="78">
        <v>7920040064</v>
      </c>
      <c r="Z105" s="78">
        <v>8740044316</v>
      </c>
      <c r="AA105" s="78">
        <v>9738151831</v>
      </c>
      <c r="AB105" s="78">
        <v>10969323262</v>
      </c>
      <c r="AC105" s="78">
        <v>12054180911</v>
      </c>
      <c r="AD105" s="78">
        <v>12952038528</v>
      </c>
      <c r="AE105" s="78">
        <v>14709367391</v>
      </c>
      <c r="AF105" s="78">
        <v>16178575352</v>
      </c>
      <c r="AG105" s="78">
        <v>17501457845</v>
      </c>
      <c r="AH105" s="79">
        <f t="shared" si="6"/>
        <v>1322882493</v>
      </c>
      <c r="AI105" s="80">
        <f t="shared" si="7"/>
        <v>8.1767551481995285E-2</v>
      </c>
      <c r="AJ105" s="79">
        <f t="shared" si="10"/>
        <v>6532134583</v>
      </c>
      <c r="AK105" s="80">
        <f t="shared" si="8"/>
        <v>0.59549111891238204</v>
      </c>
      <c r="AL105" s="79">
        <f t="shared" si="11"/>
        <v>10889659499</v>
      </c>
      <c r="AM105" s="80">
        <f t="shared" si="9"/>
        <v>1.6470041778554871</v>
      </c>
    </row>
    <row r="106" spans="1:39" x14ac:dyDescent="0.25">
      <c r="A106" s="76" t="s">
        <v>133</v>
      </c>
      <c r="B106" s="82" t="s">
        <v>134</v>
      </c>
      <c r="C106" s="78">
        <v>684323502</v>
      </c>
      <c r="D106" s="78">
        <v>752829904</v>
      </c>
      <c r="E106" s="78">
        <v>844276437</v>
      </c>
      <c r="F106" s="78">
        <v>944551899</v>
      </c>
      <c r="G106" s="78">
        <v>1013076299</v>
      </c>
      <c r="H106" s="78">
        <v>1147986457</v>
      </c>
      <c r="I106" s="78">
        <v>1300537067</v>
      </c>
      <c r="J106" s="78">
        <v>1543516657</v>
      </c>
      <c r="K106" s="78">
        <v>1828554339</v>
      </c>
      <c r="L106" s="78">
        <v>2178547498</v>
      </c>
      <c r="M106" s="78">
        <v>2705145209</v>
      </c>
      <c r="N106" s="78">
        <v>3011464521</v>
      </c>
      <c r="O106" s="78">
        <v>2751020342</v>
      </c>
      <c r="P106" s="78">
        <v>2744391256</v>
      </c>
      <c r="Q106" s="78">
        <v>2912058837</v>
      </c>
      <c r="R106" s="78">
        <v>3212902971</v>
      </c>
      <c r="S106" s="78">
        <v>3686917867</v>
      </c>
      <c r="T106" s="78">
        <v>4042853176</v>
      </c>
      <c r="U106" s="78">
        <v>4354874491</v>
      </c>
      <c r="V106" s="78">
        <v>4429969032</v>
      </c>
      <c r="W106" s="78">
        <v>4774590671</v>
      </c>
      <c r="X106" s="78">
        <v>5169916316</v>
      </c>
      <c r="Y106" s="78">
        <v>5693200382</v>
      </c>
      <c r="Z106" s="78">
        <v>6326538700</v>
      </c>
      <c r="AA106" s="78">
        <v>7059671001</v>
      </c>
      <c r="AB106" s="78">
        <v>8031489952</v>
      </c>
      <c r="AC106" s="78">
        <v>8868552125</v>
      </c>
      <c r="AD106" s="78">
        <v>9526687706</v>
      </c>
      <c r="AE106" s="78">
        <v>11134933819</v>
      </c>
      <c r="AF106" s="78">
        <v>12146373333</v>
      </c>
      <c r="AG106" s="78">
        <v>13205357016</v>
      </c>
      <c r="AH106" s="79">
        <f t="shared" si="6"/>
        <v>1058983683</v>
      </c>
      <c r="AI106" s="80">
        <f t="shared" si="7"/>
        <v>8.7185174863915083E-2</v>
      </c>
      <c r="AJ106" s="79">
        <f t="shared" si="10"/>
        <v>5173867064</v>
      </c>
      <c r="AK106" s="80">
        <f t="shared" si="8"/>
        <v>0.64419766381100985</v>
      </c>
      <c r="AL106" s="79">
        <f t="shared" si="11"/>
        <v>8430766345</v>
      </c>
      <c r="AM106" s="80">
        <f t="shared" si="9"/>
        <v>1.7657568838742448</v>
      </c>
    </row>
    <row r="107" spans="1:39" x14ac:dyDescent="0.25">
      <c r="A107" s="76" t="s">
        <v>135</v>
      </c>
      <c r="B107" s="82" t="s">
        <v>136</v>
      </c>
      <c r="C107" s="78">
        <v>8169520</v>
      </c>
      <c r="D107" s="78">
        <v>6418096</v>
      </c>
      <c r="E107" s="78">
        <v>5124530</v>
      </c>
      <c r="F107" s="78">
        <v>6575772</v>
      </c>
      <c r="G107" s="78">
        <v>7924495</v>
      </c>
      <c r="H107" s="78">
        <v>9327985</v>
      </c>
      <c r="I107" s="78">
        <v>12394401</v>
      </c>
      <c r="J107" s="78">
        <v>10706433</v>
      </c>
      <c r="K107" s="78">
        <v>10909799</v>
      </c>
      <c r="L107" s="78">
        <v>14090563</v>
      </c>
      <c r="M107" s="78">
        <v>111244976</v>
      </c>
      <c r="N107" s="78">
        <v>124358720</v>
      </c>
      <c r="O107" s="78">
        <v>151708360</v>
      </c>
      <c r="P107" s="78">
        <v>155584082</v>
      </c>
      <c r="Q107" s="78">
        <v>171859580</v>
      </c>
      <c r="R107" s="78">
        <v>202425515</v>
      </c>
      <c r="S107" s="78">
        <v>210112517</v>
      </c>
      <c r="T107" s="78">
        <v>201945702</v>
      </c>
      <c r="U107" s="78">
        <v>210282888</v>
      </c>
      <c r="V107" s="78">
        <v>219440187</v>
      </c>
      <c r="W107" s="78">
        <v>257180738</v>
      </c>
      <c r="X107" s="78">
        <v>277082710</v>
      </c>
      <c r="Y107" s="78">
        <v>293313161</v>
      </c>
      <c r="Z107" s="78">
        <v>328662376</v>
      </c>
      <c r="AA107" s="78">
        <v>412753563</v>
      </c>
      <c r="AB107" s="78">
        <v>465476974</v>
      </c>
      <c r="AC107" s="78">
        <v>492348648</v>
      </c>
      <c r="AD107" s="78">
        <v>537593179</v>
      </c>
      <c r="AE107" s="78">
        <v>533594222</v>
      </c>
      <c r="AF107" s="78">
        <v>679850305</v>
      </c>
      <c r="AG107" s="78">
        <v>687574267</v>
      </c>
      <c r="AH107" s="79">
        <f t="shared" si="6"/>
        <v>7723962</v>
      </c>
      <c r="AI107" s="80">
        <f t="shared" si="7"/>
        <v>1.1361268713411844E-2</v>
      </c>
      <c r="AJ107" s="79">
        <f t="shared" si="10"/>
        <v>222097293</v>
      </c>
      <c r="AK107" s="80">
        <f t="shared" si="8"/>
        <v>0.47713916134549761</v>
      </c>
      <c r="AL107" s="79">
        <f t="shared" si="11"/>
        <v>430393529</v>
      </c>
      <c r="AM107" s="80">
        <f t="shared" si="9"/>
        <v>1.6735060811591573</v>
      </c>
    </row>
    <row r="108" spans="1:39" x14ac:dyDescent="0.25">
      <c r="A108" s="76" t="s">
        <v>137</v>
      </c>
      <c r="B108" s="82" t="s">
        <v>138</v>
      </c>
      <c r="C108" s="78">
        <v>218980478</v>
      </c>
      <c r="D108" s="78">
        <v>257489348</v>
      </c>
      <c r="E108" s="78">
        <v>310008680</v>
      </c>
      <c r="F108" s="78">
        <v>364065781</v>
      </c>
      <c r="G108" s="78">
        <v>469353899</v>
      </c>
      <c r="H108" s="78">
        <v>578797943</v>
      </c>
      <c r="I108" s="78">
        <v>633438132</v>
      </c>
      <c r="J108" s="78">
        <v>771008908</v>
      </c>
      <c r="K108" s="78">
        <v>896875456</v>
      </c>
      <c r="L108" s="78">
        <v>1006103989</v>
      </c>
      <c r="M108" s="78">
        <v>1167540590</v>
      </c>
      <c r="N108" s="78">
        <v>1125274842</v>
      </c>
      <c r="O108" s="78">
        <v>1083841238</v>
      </c>
      <c r="P108" s="78">
        <v>1068632560</v>
      </c>
      <c r="Q108" s="78">
        <v>1232792325</v>
      </c>
      <c r="R108" s="78">
        <v>1320258845</v>
      </c>
      <c r="S108" s="78">
        <v>1371422478</v>
      </c>
      <c r="T108" s="78">
        <v>1604658351</v>
      </c>
      <c r="U108" s="78">
        <v>1603848416</v>
      </c>
      <c r="V108" s="78">
        <v>1456440246</v>
      </c>
      <c r="W108" s="78">
        <v>1580026937</v>
      </c>
      <c r="X108" s="78">
        <v>1806928644</v>
      </c>
      <c r="Y108" s="78">
        <v>1933526521</v>
      </c>
      <c r="Z108" s="78">
        <v>2084843240</v>
      </c>
      <c r="AA108" s="78">
        <v>2265727267</v>
      </c>
      <c r="AB108" s="78">
        <v>2472356336</v>
      </c>
      <c r="AC108" s="78">
        <v>2693280138</v>
      </c>
      <c r="AD108" s="78">
        <v>2887757643</v>
      </c>
      <c r="AE108" s="78">
        <v>3040839350</v>
      </c>
      <c r="AF108" s="78">
        <v>3352351714</v>
      </c>
      <c r="AG108" s="78">
        <v>3608526562</v>
      </c>
      <c r="AH108" s="79">
        <f t="shared" si="6"/>
        <v>256174848</v>
      </c>
      <c r="AI108" s="80">
        <f t="shared" si="7"/>
        <v>7.6416459206881421E-2</v>
      </c>
      <c r="AJ108" s="79">
        <f t="shared" si="10"/>
        <v>1136170226</v>
      </c>
      <c r="AK108" s="80">
        <f t="shared" si="8"/>
        <v>0.45954954367063372</v>
      </c>
      <c r="AL108" s="79">
        <f t="shared" si="11"/>
        <v>2028499625</v>
      </c>
      <c r="AM108" s="80">
        <f t="shared" si="9"/>
        <v>1.2838386343282957</v>
      </c>
    </row>
    <row r="109" spans="1:39" x14ac:dyDescent="0.25">
      <c r="A109" s="76" t="s">
        <v>139</v>
      </c>
      <c r="B109" s="77" t="s">
        <v>140</v>
      </c>
      <c r="C109" s="78">
        <v>1709823549</v>
      </c>
      <c r="D109" s="78">
        <v>1860053981</v>
      </c>
      <c r="E109" s="78">
        <v>2015322630</v>
      </c>
      <c r="F109" s="78">
        <v>2249562134</v>
      </c>
      <c r="G109" s="78">
        <v>2278931538</v>
      </c>
      <c r="H109" s="78">
        <v>2435543693</v>
      </c>
      <c r="I109" s="78">
        <v>2657286802</v>
      </c>
      <c r="J109" s="78">
        <v>2835851475</v>
      </c>
      <c r="K109" s="78">
        <v>3090719599</v>
      </c>
      <c r="L109" s="78">
        <v>3391657993</v>
      </c>
      <c r="M109" s="78">
        <v>3651562516</v>
      </c>
      <c r="N109" s="78">
        <v>3980467256</v>
      </c>
      <c r="O109" s="78">
        <v>4291864339</v>
      </c>
      <c r="P109" s="78">
        <v>4505113700</v>
      </c>
      <c r="Q109" s="78">
        <v>4860871522</v>
      </c>
      <c r="R109" s="78">
        <v>5194122277</v>
      </c>
      <c r="S109" s="78">
        <v>5538449177</v>
      </c>
      <c r="T109" s="78">
        <v>6022880277</v>
      </c>
      <c r="U109" s="78">
        <v>6554862336</v>
      </c>
      <c r="V109" s="78">
        <v>7061057272</v>
      </c>
      <c r="W109" s="78">
        <v>7374856179</v>
      </c>
      <c r="X109" s="78">
        <v>7633834297</v>
      </c>
      <c r="Y109" s="78">
        <v>8039605002</v>
      </c>
      <c r="Z109" s="78">
        <v>8251994526</v>
      </c>
      <c r="AA109" s="78">
        <v>8727176178</v>
      </c>
      <c r="AB109" s="78">
        <v>9310390580</v>
      </c>
      <c r="AC109" s="78">
        <v>9733880343</v>
      </c>
      <c r="AD109" s="78">
        <v>10232667263</v>
      </c>
      <c r="AE109" s="78">
        <v>10661989903</v>
      </c>
      <c r="AF109" s="78">
        <v>11247668017</v>
      </c>
      <c r="AG109" s="78">
        <v>11752408137</v>
      </c>
      <c r="AH109" s="79">
        <f t="shared" si="6"/>
        <v>504740120</v>
      </c>
      <c r="AI109" s="80">
        <f t="shared" si="7"/>
        <v>4.4875090484278471E-2</v>
      </c>
      <c r="AJ109" s="79">
        <f t="shared" si="10"/>
        <v>2442017557</v>
      </c>
      <c r="AK109" s="80">
        <f t="shared" si="8"/>
        <v>0.26228948571135025</v>
      </c>
      <c r="AL109" s="79">
        <f t="shared" si="11"/>
        <v>4377551958</v>
      </c>
      <c r="AM109" s="80">
        <f t="shared" si="9"/>
        <v>0.59357794264044594</v>
      </c>
    </row>
    <row r="110" spans="1:39" x14ac:dyDescent="0.25">
      <c r="A110" s="76" t="s">
        <v>141</v>
      </c>
      <c r="B110" s="82" t="s">
        <v>142</v>
      </c>
      <c r="C110" s="78">
        <v>916349358</v>
      </c>
      <c r="D110" s="78">
        <v>970731117</v>
      </c>
      <c r="E110" s="78">
        <v>1030088674</v>
      </c>
      <c r="F110" s="78">
        <v>1139956765</v>
      </c>
      <c r="G110" s="78">
        <v>1162602966</v>
      </c>
      <c r="H110" s="78">
        <v>1226579014</v>
      </c>
      <c r="I110" s="78">
        <v>1334949938</v>
      </c>
      <c r="J110" s="78">
        <v>1426698005</v>
      </c>
      <c r="K110" s="78">
        <v>1536047840</v>
      </c>
      <c r="L110" s="78">
        <v>1691750021</v>
      </c>
      <c r="M110" s="78">
        <v>1874153431</v>
      </c>
      <c r="N110" s="78">
        <v>2028171901</v>
      </c>
      <c r="O110" s="78">
        <v>2190987133</v>
      </c>
      <c r="P110" s="78">
        <v>2267624274</v>
      </c>
      <c r="Q110" s="78">
        <v>2358982394</v>
      </c>
      <c r="R110" s="78">
        <v>2513247608</v>
      </c>
      <c r="S110" s="78">
        <v>2716487037</v>
      </c>
      <c r="T110" s="78">
        <v>2951096065</v>
      </c>
      <c r="U110" s="78">
        <v>3209102928</v>
      </c>
      <c r="V110" s="78">
        <v>3422018494</v>
      </c>
      <c r="W110" s="78">
        <v>3579267645</v>
      </c>
      <c r="X110" s="78">
        <v>3623867844</v>
      </c>
      <c r="Y110" s="78">
        <v>3688710128</v>
      </c>
      <c r="Z110" s="78">
        <v>3740196045</v>
      </c>
      <c r="AA110" s="78">
        <v>3864153910</v>
      </c>
      <c r="AB110" s="78">
        <v>4036006944</v>
      </c>
      <c r="AC110" s="78">
        <v>4228503736</v>
      </c>
      <c r="AD110" s="78">
        <v>4464997439</v>
      </c>
      <c r="AE110" s="78">
        <v>4653860256</v>
      </c>
      <c r="AF110" s="78">
        <v>4922501846</v>
      </c>
      <c r="AG110" s="78">
        <v>5153342040</v>
      </c>
      <c r="AH110" s="79">
        <f t="shared" si="6"/>
        <v>230840194</v>
      </c>
      <c r="AI110" s="80">
        <f t="shared" si="7"/>
        <v>4.6894892317324285E-2</v>
      </c>
      <c r="AJ110" s="79">
        <f t="shared" si="10"/>
        <v>1117335096</v>
      </c>
      <c r="AK110" s="80">
        <f t="shared" si="8"/>
        <v>0.27684171794130591</v>
      </c>
      <c r="AL110" s="79">
        <f t="shared" si="11"/>
        <v>1574074395</v>
      </c>
      <c r="AM110" s="80">
        <f t="shared" si="9"/>
        <v>0.43977554939175273</v>
      </c>
    </row>
    <row r="111" spans="1:39" x14ac:dyDescent="0.25">
      <c r="A111" s="76" t="s">
        <v>143</v>
      </c>
      <c r="B111" s="82" t="s">
        <v>144</v>
      </c>
      <c r="C111" s="78">
        <v>793474191</v>
      </c>
      <c r="D111" s="78">
        <v>889322864</v>
      </c>
      <c r="E111" s="78">
        <v>985233956</v>
      </c>
      <c r="F111" s="78">
        <v>1109605369</v>
      </c>
      <c r="G111" s="78">
        <v>1116328572</v>
      </c>
      <c r="H111" s="78">
        <v>1208964679</v>
      </c>
      <c r="I111" s="78">
        <v>1322336864</v>
      </c>
      <c r="J111" s="78">
        <v>1409153470</v>
      </c>
      <c r="K111" s="78">
        <v>1554671759</v>
      </c>
      <c r="L111" s="78">
        <v>1699907972</v>
      </c>
      <c r="M111" s="78">
        <v>1777409085</v>
      </c>
      <c r="N111" s="78">
        <v>1952295355</v>
      </c>
      <c r="O111" s="78">
        <v>2100877206</v>
      </c>
      <c r="P111" s="78">
        <v>2237489426</v>
      </c>
      <c r="Q111" s="78">
        <v>2501889128</v>
      </c>
      <c r="R111" s="78">
        <v>2680874669</v>
      </c>
      <c r="S111" s="78">
        <v>2821962140</v>
      </c>
      <c r="T111" s="78">
        <v>3071784212</v>
      </c>
      <c r="U111" s="78">
        <v>3345759408</v>
      </c>
      <c r="V111" s="78">
        <v>3639038778</v>
      </c>
      <c r="W111" s="78">
        <v>3795588534</v>
      </c>
      <c r="X111" s="78">
        <v>4009966453</v>
      </c>
      <c r="Y111" s="78">
        <v>4350894874</v>
      </c>
      <c r="Z111" s="78">
        <v>4511798481</v>
      </c>
      <c r="AA111" s="78">
        <v>4863022268</v>
      </c>
      <c r="AB111" s="78">
        <v>5274383636</v>
      </c>
      <c r="AC111" s="78">
        <v>5505376607</v>
      </c>
      <c r="AD111" s="78">
        <v>5767669824</v>
      </c>
      <c r="AE111" s="78">
        <v>6008129647</v>
      </c>
      <c r="AF111" s="78">
        <v>6325166171</v>
      </c>
      <c r="AG111" s="78">
        <v>6599066097</v>
      </c>
      <c r="AH111" s="79">
        <f t="shared" si="6"/>
        <v>273899926</v>
      </c>
      <c r="AI111" s="80">
        <f t="shared" si="7"/>
        <v>4.3303198460744437E-2</v>
      </c>
      <c r="AJ111" s="79">
        <f t="shared" si="10"/>
        <v>1324682461</v>
      </c>
      <c r="AK111" s="80">
        <f t="shared" si="8"/>
        <v>0.2511539835590374</v>
      </c>
      <c r="AL111" s="79">
        <f t="shared" si="11"/>
        <v>2803477563</v>
      </c>
      <c r="AM111" s="80">
        <f t="shared" si="9"/>
        <v>0.73861472019084773</v>
      </c>
    </row>
    <row r="112" spans="1:39" x14ac:dyDescent="0.25">
      <c r="A112" s="76" t="s">
        <v>145</v>
      </c>
      <c r="B112" s="77" t="s">
        <v>146</v>
      </c>
      <c r="C112" s="78">
        <v>347714878</v>
      </c>
      <c r="D112" s="78">
        <v>378322958</v>
      </c>
      <c r="E112" s="78">
        <v>421911023</v>
      </c>
      <c r="F112" s="78">
        <v>467708256</v>
      </c>
      <c r="G112" s="78">
        <v>510058590</v>
      </c>
      <c r="H112" s="78">
        <v>542594430</v>
      </c>
      <c r="I112" s="78">
        <v>593633977</v>
      </c>
      <c r="J112" s="78">
        <v>656435256</v>
      </c>
      <c r="K112" s="78">
        <v>733176070</v>
      </c>
      <c r="L112" s="78">
        <v>823323245</v>
      </c>
      <c r="M112" s="78">
        <v>879507984</v>
      </c>
      <c r="N112" s="78">
        <v>930977406</v>
      </c>
      <c r="O112" s="78">
        <v>954812067</v>
      </c>
      <c r="P112" s="78">
        <v>988732102</v>
      </c>
      <c r="Q112" s="78">
        <v>1080225078</v>
      </c>
      <c r="R112" s="78">
        <v>1161132263</v>
      </c>
      <c r="S112" s="78">
        <v>1266734493</v>
      </c>
      <c r="T112" s="78">
        <v>1384343767</v>
      </c>
      <c r="U112" s="78">
        <v>1455436793</v>
      </c>
      <c r="V112" s="78">
        <v>1478555694</v>
      </c>
      <c r="W112" s="78">
        <v>1544990583</v>
      </c>
      <c r="X112" s="78">
        <v>1718878437</v>
      </c>
      <c r="Y112" s="78">
        <v>1864814048</v>
      </c>
      <c r="Z112" s="78">
        <v>2021342664</v>
      </c>
      <c r="AA112" s="78">
        <v>2264947888</v>
      </c>
      <c r="AB112" s="78">
        <v>2533526974</v>
      </c>
      <c r="AC112" s="78">
        <v>2747371021</v>
      </c>
      <c r="AD112" s="78">
        <v>2962922155</v>
      </c>
      <c r="AE112" s="78">
        <v>3186109007</v>
      </c>
      <c r="AF112" s="78">
        <v>3492400574</v>
      </c>
      <c r="AG112" s="78">
        <v>2798582047</v>
      </c>
      <c r="AH112" s="79">
        <f t="shared" si="6"/>
        <v>-693818527</v>
      </c>
      <c r="AI112" s="80">
        <f t="shared" si="7"/>
        <v>-0.19866521961005726</v>
      </c>
      <c r="AJ112" s="79">
        <f t="shared" si="10"/>
        <v>265055073</v>
      </c>
      <c r="AK112" s="80">
        <f t="shared" si="8"/>
        <v>0.10461900572604679</v>
      </c>
      <c r="AL112" s="79">
        <f t="shared" si="11"/>
        <v>1253591464</v>
      </c>
      <c r="AM112" s="80">
        <f t="shared" si="9"/>
        <v>0.81139100638777162</v>
      </c>
    </row>
    <row r="113" spans="1:39" x14ac:dyDescent="0.25">
      <c r="A113" s="76" t="s">
        <v>147</v>
      </c>
      <c r="B113" s="82" t="s">
        <v>148</v>
      </c>
      <c r="C113" s="78">
        <v>76616592</v>
      </c>
      <c r="D113" s="78">
        <v>79100657</v>
      </c>
      <c r="E113" s="78">
        <v>90622330</v>
      </c>
      <c r="F113" s="78">
        <v>94672240</v>
      </c>
      <c r="G113" s="78">
        <v>100396533</v>
      </c>
      <c r="H113" s="78">
        <v>95678389</v>
      </c>
      <c r="I113" s="78">
        <v>101429711</v>
      </c>
      <c r="J113" s="78">
        <v>108376132</v>
      </c>
      <c r="K113" s="78">
        <v>123597953</v>
      </c>
      <c r="L113" s="78">
        <v>140954282</v>
      </c>
      <c r="M113" s="78">
        <v>151042947</v>
      </c>
      <c r="N113" s="78">
        <v>169406471</v>
      </c>
      <c r="O113" s="78">
        <v>175909267</v>
      </c>
      <c r="P113" s="78">
        <v>174057931</v>
      </c>
      <c r="Q113" s="78">
        <v>206474645</v>
      </c>
      <c r="R113" s="78">
        <v>207652637</v>
      </c>
      <c r="S113" s="78">
        <v>228075674</v>
      </c>
      <c r="T113" s="78">
        <v>247187261</v>
      </c>
      <c r="U113" s="78">
        <v>256305500</v>
      </c>
      <c r="V113" s="78">
        <v>262382348</v>
      </c>
      <c r="W113" s="78">
        <v>270303352</v>
      </c>
      <c r="X113" s="78">
        <v>323349067</v>
      </c>
      <c r="Y113" s="78">
        <v>305787413</v>
      </c>
      <c r="Z113" s="78">
        <v>312467442</v>
      </c>
      <c r="AA113" s="78">
        <v>388942749</v>
      </c>
      <c r="AB113" s="78">
        <v>422557956</v>
      </c>
      <c r="AC113" s="78">
        <v>455598449</v>
      </c>
      <c r="AD113" s="78">
        <v>487338623</v>
      </c>
      <c r="AE113" s="78">
        <v>525447142</v>
      </c>
      <c r="AF113" s="78">
        <v>550131610</v>
      </c>
      <c r="AG113" s="78">
        <v>462375826</v>
      </c>
      <c r="AH113" s="79">
        <f t="shared" si="6"/>
        <v>-87755784</v>
      </c>
      <c r="AI113" s="80">
        <f t="shared" si="7"/>
        <v>-0.15951779974977259</v>
      </c>
      <c r="AJ113" s="79">
        <f t="shared" si="10"/>
        <v>39817870</v>
      </c>
      <c r="AK113" s="80">
        <f t="shared" si="8"/>
        <v>9.4230553311366358E-2</v>
      </c>
      <c r="AL113" s="79">
        <f t="shared" si="11"/>
        <v>192072474</v>
      </c>
      <c r="AM113" s="80">
        <f t="shared" si="9"/>
        <v>0.7105811769585455</v>
      </c>
    </row>
    <row r="114" spans="1:39" x14ac:dyDescent="0.25">
      <c r="A114" s="76" t="s">
        <v>149</v>
      </c>
      <c r="B114" s="82" t="s">
        <v>150</v>
      </c>
      <c r="C114" s="78">
        <v>271098286</v>
      </c>
      <c r="D114" s="78">
        <v>299222301</v>
      </c>
      <c r="E114" s="78">
        <v>331288693</v>
      </c>
      <c r="F114" s="78">
        <v>373036016</v>
      </c>
      <c r="G114" s="78">
        <v>409662057</v>
      </c>
      <c r="H114" s="78">
        <v>446916041</v>
      </c>
      <c r="I114" s="78">
        <v>492204266</v>
      </c>
      <c r="J114" s="78">
        <v>548059124</v>
      </c>
      <c r="K114" s="78">
        <v>609578117</v>
      </c>
      <c r="L114" s="78">
        <v>682368963</v>
      </c>
      <c r="M114" s="78">
        <v>728465037</v>
      </c>
      <c r="N114" s="78">
        <v>761570935</v>
      </c>
      <c r="O114" s="78">
        <v>778902800</v>
      </c>
      <c r="P114" s="78">
        <v>814674171</v>
      </c>
      <c r="Q114" s="78">
        <v>873750433</v>
      </c>
      <c r="R114" s="78">
        <v>953479626</v>
      </c>
      <c r="S114" s="78">
        <v>1038658819</v>
      </c>
      <c r="T114" s="78">
        <v>1137156506</v>
      </c>
      <c r="U114" s="78">
        <v>1199131293</v>
      </c>
      <c r="V114" s="78">
        <v>1216173346</v>
      </c>
      <c r="W114" s="78">
        <v>1274687231</v>
      </c>
      <c r="X114" s="78">
        <v>1395529370</v>
      </c>
      <c r="Y114" s="78">
        <v>1559026635</v>
      </c>
      <c r="Z114" s="78">
        <v>1708875222</v>
      </c>
      <c r="AA114" s="78">
        <v>1876005139</v>
      </c>
      <c r="AB114" s="78">
        <v>2110969018</v>
      </c>
      <c r="AC114" s="78">
        <v>2291772572</v>
      </c>
      <c r="AD114" s="78">
        <v>2475583532</v>
      </c>
      <c r="AE114" s="78">
        <v>2660661865</v>
      </c>
      <c r="AF114" s="78">
        <v>2942268964</v>
      </c>
      <c r="AG114" s="78">
        <v>2336206221</v>
      </c>
      <c r="AH114" s="79">
        <f t="shared" si="6"/>
        <v>-606062743</v>
      </c>
      <c r="AI114" s="80">
        <f t="shared" si="7"/>
        <v>-0.20598482002000956</v>
      </c>
      <c r="AJ114" s="79">
        <f t="shared" si="10"/>
        <v>225237203</v>
      </c>
      <c r="AK114" s="80">
        <f t="shared" si="8"/>
        <v>0.1066984882674389</v>
      </c>
      <c r="AL114" s="79">
        <f t="shared" si="11"/>
        <v>1061518990</v>
      </c>
      <c r="AM114" s="80">
        <f t="shared" si="9"/>
        <v>0.8327681992760152</v>
      </c>
    </row>
    <row r="115" spans="1:39" x14ac:dyDescent="0.25">
      <c r="A115" s="76" t="s">
        <v>151</v>
      </c>
      <c r="B115" s="77" t="s">
        <v>152</v>
      </c>
      <c r="C115" s="78">
        <v>232135398</v>
      </c>
      <c r="D115" s="78">
        <v>255553755</v>
      </c>
      <c r="E115" s="78">
        <v>282288083</v>
      </c>
      <c r="F115" s="78">
        <v>304544525</v>
      </c>
      <c r="G115" s="78">
        <v>329312121</v>
      </c>
      <c r="H115" s="78">
        <v>360153622</v>
      </c>
      <c r="I115" s="78">
        <v>387712701</v>
      </c>
      <c r="J115" s="78">
        <v>419226290</v>
      </c>
      <c r="K115" s="78">
        <v>450629019</v>
      </c>
      <c r="L115" s="78">
        <v>486854972</v>
      </c>
      <c r="M115" s="78">
        <v>553605139</v>
      </c>
      <c r="N115" s="78">
        <v>599344199</v>
      </c>
      <c r="O115" s="78">
        <v>619598418</v>
      </c>
      <c r="P115" s="78">
        <v>644113733</v>
      </c>
      <c r="Q115" s="78">
        <v>691738786</v>
      </c>
      <c r="R115" s="78">
        <v>756518757</v>
      </c>
      <c r="S115" s="78">
        <v>818849627</v>
      </c>
      <c r="T115" s="78">
        <v>867008671</v>
      </c>
      <c r="U115" s="78">
        <v>935235244</v>
      </c>
      <c r="V115" s="78">
        <v>968236762</v>
      </c>
      <c r="W115" s="78">
        <v>987742836</v>
      </c>
      <c r="X115" s="78">
        <v>1037803569</v>
      </c>
      <c r="Y115" s="78">
        <v>1116638507</v>
      </c>
      <c r="Z115" s="78">
        <v>1223440849</v>
      </c>
      <c r="AA115" s="78">
        <v>1281340817</v>
      </c>
      <c r="AB115" s="78">
        <v>1308414759</v>
      </c>
      <c r="AC115" s="78">
        <v>1376969583</v>
      </c>
      <c r="AD115" s="78">
        <v>1455664162</v>
      </c>
      <c r="AE115" s="78">
        <v>1540703320</v>
      </c>
      <c r="AF115" s="78">
        <v>1642749492</v>
      </c>
      <c r="AG115" s="78">
        <v>1615760823</v>
      </c>
      <c r="AH115" s="79">
        <f t="shared" si="6"/>
        <v>-26988669</v>
      </c>
      <c r="AI115" s="80">
        <f t="shared" si="7"/>
        <v>-1.6428962012425934E-2</v>
      </c>
      <c r="AJ115" s="79">
        <f t="shared" si="10"/>
        <v>307346064</v>
      </c>
      <c r="AK115" s="80">
        <f t="shared" si="8"/>
        <v>0.23489956979306742</v>
      </c>
      <c r="AL115" s="79">
        <f t="shared" si="11"/>
        <v>628017987</v>
      </c>
      <c r="AM115" s="80">
        <f t="shared" si="9"/>
        <v>0.63581122951318469</v>
      </c>
    </row>
    <row r="116" spans="1:39" x14ac:dyDescent="0.25">
      <c r="A116" s="76" t="s">
        <v>153</v>
      </c>
      <c r="B116" s="77" t="s">
        <v>154</v>
      </c>
      <c r="C116" s="78">
        <v>1134990600</v>
      </c>
      <c r="D116" s="78">
        <v>1206161535</v>
      </c>
      <c r="E116" s="78">
        <v>1291395916</v>
      </c>
      <c r="F116" s="78">
        <v>1400807380</v>
      </c>
      <c r="G116" s="78">
        <v>1455955633</v>
      </c>
      <c r="H116" s="78">
        <v>1540269691</v>
      </c>
      <c r="I116" s="78">
        <v>1548212922</v>
      </c>
      <c r="J116" s="78">
        <v>1618081179</v>
      </c>
      <c r="K116" s="78">
        <v>1707353232</v>
      </c>
      <c r="L116" s="78">
        <v>1784797221</v>
      </c>
      <c r="M116" s="78">
        <v>1870571358</v>
      </c>
      <c r="N116" s="78">
        <v>2002210806</v>
      </c>
      <c r="O116" s="78">
        <v>2232003205</v>
      </c>
      <c r="P116" s="78">
        <v>2314993676</v>
      </c>
      <c r="Q116" s="78">
        <v>2181601301</v>
      </c>
      <c r="R116" s="78">
        <v>2294177448</v>
      </c>
      <c r="S116" s="78">
        <v>2481224939</v>
      </c>
      <c r="T116" s="78">
        <v>2640028560</v>
      </c>
      <c r="U116" s="78">
        <v>2817226864</v>
      </c>
      <c r="V116" s="78">
        <v>2995094021</v>
      </c>
      <c r="W116" s="78">
        <v>3080893039</v>
      </c>
      <c r="X116" s="78">
        <v>3099492965</v>
      </c>
      <c r="Y116" s="78">
        <v>3095702809</v>
      </c>
      <c r="Z116" s="78">
        <v>3206727401</v>
      </c>
      <c r="AA116" s="78">
        <v>3313956592</v>
      </c>
      <c r="AB116" s="78">
        <v>3482487134</v>
      </c>
      <c r="AC116" s="78">
        <v>3640425319</v>
      </c>
      <c r="AD116" s="78">
        <v>3815330571</v>
      </c>
      <c r="AE116" s="78">
        <v>3939305616</v>
      </c>
      <c r="AF116" s="78">
        <v>4136918702</v>
      </c>
      <c r="AG116" s="78">
        <v>4380265365</v>
      </c>
      <c r="AH116" s="79">
        <f t="shared" si="6"/>
        <v>243346663</v>
      </c>
      <c r="AI116" s="80">
        <f t="shared" si="7"/>
        <v>5.8823167804180843E-2</v>
      </c>
      <c r="AJ116" s="79">
        <f t="shared" si="10"/>
        <v>897778231</v>
      </c>
      <c r="AK116" s="80">
        <f t="shared" si="8"/>
        <v>0.25779800368388095</v>
      </c>
      <c r="AL116" s="79">
        <f t="shared" si="11"/>
        <v>1299372326</v>
      </c>
      <c r="AM116" s="80">
        <f t="shared" si="9"/>
        <v>0.4217518458290106</v>
      </c>
    </row>
    <row r="117" spans="1:39" x14ac:dyDescent="0.25">
      <c r="A117" s="76" t="s">
        <v>155</v>
      </c>
      <c r="B117" s="77" t="s">
        <v>156</v>
      </c>
      <c r="C117" s="78">
        <v>709879</v>
      </c>
      <c r="D117" s="78">
        <v>846497</v>
      </c>
      <c r="E117" s="78">
        <v>1572511</v>
      </c>
      <c r="F117" s="78">
        <v>1621553</v>
      </c>
      <c r="G117" s="78">
        <v>2058878</v>
      </c>
      <c r="H117" s="78">
        <v>1731433</v>
      </c>
      <c r="I117" s="78">
        <v>1606888</v>
      </c>
      <c r="J117" s="78">
        <v>4125780</v>
      </c>
      <c r="K117" s="78">
        <v>5393194</v>
      </c>
      <c r="L117" s="78">
        <v>6829385</v>
      </c>
      <c r="M117" s="78">
        <v>9680467</v>
      </c>
      <c r="N117" s="78">
        <v>15617466</v>
      </c>
      <c r="O117" s="78">
        <v>20559209</v>
      </c>
      <c r="P117" s="78">
        <v>35244386</v>
      </c>
      <c r="Q117" s="78">
        <v>25113736</v>
      </c>
      <c r="R117" s="78">
        <v>28073580</v>
      </c>
      <c r="S117" s="78">
        <v>42896971</v>
      </c>
      <c r="T117" s="78">
        <v>19474700</v>
      </c>
      <c r="U117" s="78">
        <v>12839647</v>
      </c>
      <c r="V117" s="78">
        <v>9663627</v>
      </c>
      <c r="W117" s="78">
        <v>11059091</v>
      </c>
      <c r="X117" s="78">
        <v>6697301</v>
      </c>
      <c r="Y117" s="78">
        <v>7060197</v>
      </c>
      <c r="Z117" s="78">
        <v>11009427</v>
      </c>
      <c r="AA117" s="78">
        <v>11998375</v>
      </c>
      <c r="AB117" s="78">
        <v>15657905</v>
      </c>
      <c r="AC117" s="78">
        <v>23199938</v>
      </c>
      <c r="AD117" s="78">
        <v>40388130</v>
      </c>
      <c r="AE117" s="78">
        <v>53518723</v>
      </c>
      <c r="AF117" s="78">
        <v>28874475</v>
      </c>
      <c r="AG117" s="78">
        <v>32131005</v>
      </c>
      <c r="AH117" s="79">
        <f t="shared" si="6"/>
        <v>3256530</v>
      </c>
      <c r="AI117" s="80">
        <f t="shared" si="7"/>
        <v>0.11278231032772025</v>
      </c>
      <c r="AJ117" s="79">
        <f t="shared" si="10"/>
        <v>16473100</v>
      </c>
      <c r="AK117" s="80">
        <f t="shared" si="8"/>
        <v>1.052062839824357</v>
      </c>
      <c r="AL117" s="79">
        <f t="shared" si="11"/>
        <v>21071914</v>
      </c>
      <c r="AM117" s="80">
        <f t="shared" si="9"/>
        <v>1.9053929477567371</v>
      </c>
    </row>
    <row r="118" spans="1:39" ht="15.75" x14ac:dyDescent="0.25">
      <c r="A118" s="22" t="s">
        <v>157</v>
      </c>
      <c r="B118" s="22"/>
    </row>
    <row r="119" spans="1:39" x14ac:dyDescent="0.25">
      <c r="A119" s="23" t="s">
        <v>0</v>
      </c>
      <c r="B119" s="93" t="s">
        <v>1</v>
      </c>
      <c r="C119" s="85">
        <f>+C90/C61</f>
        <v>21918.074596081129</v>
      </c>
      <c r="D119" s="85">
        <f t="shared" ref="D119:AG127" si="12">+D90/D61</f>
        <v>22906.110484187131</v>
      </c>
      <c r="E119" s="85">
        <f t="shared" si="12"/>
        <v>24230.776647529296</v>
      </c>
      <c r="F119" s="85">
        <f t="shared" si="12"/>
        <v>25168.253542642116</v>
      </c>
      <c r="G119" s="85">
        <f t="shared" si="12"/>
        <v>25630.185492134086</v>
      </c>
      <c r="H119" s="85">
        <f t="shared" si="12"/>
        <v>26930.341526710487</v>
      </c>
      <c r="I119" s="85">
        <f t="shared" si="12"/>
        <v>28750.999791598329</v>
      </c>
      <c r="J119" s="85">
        <f t="shared" si="12"/>
        <v>31148.95337913416</v>
      </c>
      <c r="K119" s="85">
        <f t="shared" si="12"/>
        <v>35543.210141116739</v>
      </c>
      <c r="L119" s="85">
        <f t="shared" si="12"/>
        <v>38945.637631113546</v>
      </c>
      <c r="M119" s="85">
        <f t="shared" si="12"/>
        <v>41015.047471301434</v>
      </c>
      <c r="N119" s="85">
        <f t="shared" si="12"/>
        <v>40829.982937005072</v>
      </c>
      <c r="O119" s="85">
        <f t="shared" si="12"/>
        <v>39540.177090396675</v>
      </c>
      <c r="P119" s="85">
        <f t="shared" si="12"/>
        <v>40736.363876065065</v>
      </c>
      <c r="Q119" s="85">
        <f t="shared" si="12"/>
        <v>42152.933314133727</v>
      </c>
      <c r="R119" s="85">
        <f t="shared" si="12"/>
        <v>43644.732288340994</v>
      </c>
      <c r="S119" s="85">
        <f t="shared" si="12"/>
        <v>45966.860713348244</v>
      </c>
      <c r="T119" s="85">
        <f t="shared" si="12"/>
        <v>46725.872383761205</v>
      </c>
      <c r="U119" s="85">
        <f t="shared" si="12"/>
        <v>47596.201346548951</v>
      </c>
      <c r="V119" s="85">
        <f t="shared" si="12"/>
        <v>47468.935182844172</v>
      </c>
      <c r="W119" s="85">
        <f t="shared" si="12"/>
        <v>48939.009324063372</v>
      </c>
      <c r="X119" s="85">
        <f t="shared" si="12"/>
        <v>50520.827676554727</v>
      </c>
      <c r="Y119" s="85">
        <f t="shared" si="12"/>
        <v>51986.246218093649</v>
      </c>
      <c r="Z119" s="85">
        <f t="shared" si="12"/>
        <v>52296.873639388723</v>
      </c>
      <c r="AA119" s="85">
        <f t="shared" si="12"/>
        <v>54199.392822192727</v>
      </c>
      <c r="AB119" s="85">
        <f t="shared" si="12"/>
        <v>56340.504416407886</v>
      </c>
      <c r="AC119" s="85">
        <f t="shared" si="12"/>
        <v>57277.469911611828</v>
      </c>
      <c r="AD119" s="85">
        <f t="shared" si="12"/>
        <v>59740.23761925751</v>
      </c>
      <c r="AE119" s="85">
        <f t="shared" si="12"/>
        <v>62298.364216166359</v>
      </c>
      <c r="AF119" s="85">
        <f t="shared" si="12"/>
        <v>65832.095910335425</v>
      </c>
      <c r="AG119" s="85">
        <f t="shared" si="12"/>
        <v>72090.014349193472</v>
      </c>
      <c r="AH119" s="79">
        <f t="shared" ref="AH119:AH146" si="13">+AG119-AF119</f>
        <v>6257.918438858047</v>
      </c>
      <c r="AI119" s="80">
        <f t="shared" ref="AI119:AI146" si="14">+AH119/AF119</f>
        <v>9.5058775697821493E-2</v>
      </c>
      <c r="AJ119" s="79">
        <f t="shared" ref="AJ119:AJ146" si="15">+AG119-AB119</f>
        <v>15749.509932785586</v>
      </c>
      <c r="AK119" s="80">
        <f t="shared" ref="AK119:AK146" si="16">+AJ119/AB119</f>
        <v>0.27954151450938908</v>
      </c>
      <c r="AL119" s="79">
        <f t="shared" ref="AL119:AL146" si="17">+AG119-W119</f>
        <v>23151.0050251301</v>
      </c>
      <c r="AM119" s="80">
        <f t="shared" ref="AM119:AM146" si="18">+AL119/W119</f>
        <v>0.47305830961614342</v>
      </c>
    </row>
    <row r="120" spans="1:39" x14ac:dyDescent="0.25">
      <c r="A120" s="76" t="s">
        <v>104</v>
      </c>
      <c r="B120" s="77" t="s">
        <v>105</v>
      </c>
      <c r="C120" s="85">
        <f t="shared" ref="C120:R146" si="19">+C91/C62</f>
        <v>25369.116251482799</v>
      </c>
      <c r="D120" s="85">
        <f t="shared" si="19"/>
        <v>27511.342534504391</v>
      </c>
      <c r="E120" s="85">
        <f t="shared" si="19"/>
        <v>28648.3255334805</v>
      </c>
      <c r="F120" s="85">
        <f t="shared" si="19"/>
        <v>29787.266378244745</v>
      </c>
      <c r="G120" s="85">
        <f t="shared" si="19"/>
        <v>31836.858221349841</v>
      </c>
      <c r="H120" s="85">
        <f t="shared" si="19"/>
        <v>31232.877134986225</v>
      </c>
      <c r="I120" s="85">
        <f t="shared" si="19"/>
        <v>31152.438706378627</v>
      </c>
      <c r="J120" s="85">
        <f t="shared" si="19"/>
        <v>31210.569003153043</v>
      </c>
      <c r="K120" s="85">
        <f t="shared" si="19"/>
        <v>36497.508511148408</v>
      </c>
      <c r="L120" s="85">
        <f t="shared" si="19"/>
        <v>37675.249748743721</v>
      </c>
      <c r="M120" s="85">
        <f t="shared" si="19"/>
        <v>38971.424316463061</v>
      </c>
      <c r="N120" s="85">
        <f t="shared" si="19"/>
        <v>43160.349951335571</v>
      </c>
      <c r="O120" s="85">
        <f t="shared" si="19"/>
        <v>40375.946611484738</v>
      </c>
      <c r="P120" s="85">
        <f t="shared" si="19"/>
        <v>50740.160558464224</v>
      </c>
      <c r="Q120" s="85">
        <f t="shared" si="19"/>
        <v>48666.025010780511</v>
      </c>
      <c r="R120" s="85">
        <f t="shared" si="19"/>
        <v>89170.771999389966</v>
      </c>
      <c r="S120" s="85">
        <f t="shared" si="12"/>
        <v>91338.282215267376</v>
      </c>
      <c r="T120" s="85">
        <f t="shared" si="12"/>
        <v>90533.056263055056</v>
      </c>
      <c r="U120" s="85">
        <f t="shared" si="12"/>
        <v>91555.303783210766</v>
      </c>
      <c r="V120" s="85">
        <f t="shared" si="12"/>
        <v>94133.025923244029</v>
      </c>
      <c r="W120" s="85">
        <f t="shared" si="12"/>
        <v>107861.80817698124</v>
      </c>
      <c r="X120" s="85">
        <f t="shared" si="12"/>
        <v>138738.46078177582</v>
      </c>
      <c r="Y120" s="85">
        <f t="shared" si="12"/>
        <v>126722.74312300087</v>
      </c>
      <c r="Z120" s="85">
        <f t="shared" si="12"/>
        <v>103604.21111170526</v>
      </c>
      <c r="AA120" s="85">
        <f t="shared" si="12"/>
        <v>114346.03627852545</v>
      </c>
      <c r="AB120" s="85">
        <f t="shared" si="12"/>
        <v>114140.22830826516</v>
      </c>
      <c r="AC120" s="85">
        <f t="shared" si="12"/>
        <v>113556.3073110285</v>
      </c>
      <c r="AD120" s="85">
        <f t="shared" si="12"/>
        <v>113531.86879622682</v>
      </c>
      <c r="AE120" s="85">
        <f t="shared" si="12"/>
        <v>129700.75656742557</v>
      </c>
      <c r="AF120" s="85">
        <f t="shared" si="12"/>
        <v>153614.76814367733</v>
      </c>
      <c r="AG120" s="85">
        <f t="shared" si="12"/>
        <v>182579.62819486688</v>
      </c>
      <c r="AH120" s="79">
        <f t="shared" si="13"/>
        <v>28964.860051189549</v>
      </c>
      <c r="AI120" s="80">
        <f t="shared" si="14"/>
        <v>0.18855517865377661</v>
      </c>
      <c r="AJ120" s="79">
        <f t="shared" si="15"/>
        <v>68439.399886601721</v>
      </c>
      <c r="AK120" s="80">
        <f t="shared" si="16"/>
        <v>0.59960805143795093</v>
      </c>
      <c r="AL120" s="79">
        <f t="shared" si="17"/>
        <v>74717.820017885635</v>
      </c>
      <c r="AM120" s="80">
        <f t="shared" si="18"/>
        <v>0.69271803690966816</v>
      </c>
    </row>
    <row r="121" spans="1:39" x14ac:dyDescent="0.25">
      <c r="A121" s="76" t="s">
        <v>106</v>
      </c>
      <c r="B121" s="82" t="s">
        <v>107</v>
      </c>
      <c r="C121" s="85">
        <f t="shared" si="19"/>
        <v>14645.705740472746</v>
      </c>
      <c r="D121" s="85">
        <f t="shared" si="12"/>
        <v>15534.328081556998</v>
      </c>
      <c r="E121" s="85">
        <f t="shared" si="12"/>
        <v>15035.788746298125</v>
      </c>
      <c r="F121" s="85">
        <f t="shared" si="12"/>
        <v>15052.76591928251</v>
      </c>
      <c r="G121" s="85">
        <f t="shared" si="12"/>
        <v>16290.018121911038</v>
      </c>
      <c r="H121" s="85">
        <f t="shared" si="12"/>
        <v>16931.621797185133</v>
      </c>
      <c r="I121" s="85">
        <f t="shared" si="12"/>
        <v>16128.884125920964</v>
      </c>
      <c r="J121" s="85">
        <f t="shared" si="12"/>
        <v>15930.35054347826</v>
      </c>
      <c r="K121" s="85">
        <f t="shared" si="12"/>
        <v>17061.49938949939</v>
      </c>
      <c r="L121" s="85">
        <f t="shared" si="12"/>
        <v>18306.98945592577</v>
      </c>
      <c r="M121" s="85">
        <f t="shared" si="12"/>
        <v>18683.373786407767</v>
      </c>
      <c r="N121" s="85">
        <f t="shared" si="12"/>
        <v>19291.518665607626</v>
      </c>
      <c r="O121" s="85">
        <f t="shared" si="12"/>
        <v>19929.653250773994</v>
      </c>
      <c r="P121" s="85">
        <f t="shared" si="12"/>
        <v>21193.774509803923</v>
      </c>
      <c r="Q121" s="85">
        <f t="shared" si="12"/>
        <v>21830.932148626816</v>
      </c>
      <c r="R121" s="85">
        <f t="shared" si="12"/>
        <v>22488.34820143885</v>
      </c>
      <c r="S121" s="85">
        <f t="shared" si="12"/>
        <v>22396.647926914968</v>
      </c>
      <c r="T121" s="85">
        <f t="shared" si="12"/>
        <v>22426.179531959482</v>
      </c>
      <c r="U121" s="85">
        <f t="shared" si="12"/>
        <v>22468.82</v>
      </c>
      <c r="V121" s="85">
        <f t="shared" si="12"/>
        <v>22597.868921775898</v>
      </c>
      <c r="W121" s="85">
        <f t="shared" si="12"/>
        <v>23409.042587255844</v>
      </c>
      <c r="X121" s="85">
        <f t="shared" si="12"/>
        <v>24703.985697258642</v>
      </c>
      <c r="Y121" s="85">
        <f t="shared" si="12"/>
        <v>26306.60188784009</v>
      </c>
      <c r="Z121" s="85">
        <f t="shared" si="12"/>
        <v>28036.913359418671</v>
      </c>
      <c r="AA121" s="85">
        <f t="shared" si="12"/>
        <v>29337.891772501382</v>
      </c>
      <c r="AB121" s="85">
        <f t="shared" si="12"/>
        <v>30442.4250764526</v>
      </c>
      <c r="AC121" s="85">
        <f t="shared" si="12"/>
        <v>31761.816131404757</v>
      </c>
      <c r="AD121" s="85">
        <f t="shared" si="12"/>
        <v>33312.146080483835</v>
      </c>
      <c r="AE121" s="85">
        <f t="shared" si="12"/>
        <v>35786.363895486938</v>
      </c>
      <c r="AF121" s="85">
        <f t="shared" si="12"/>
        <v>41788.301142729106</v>
      </c>
      <c r="AG121" s="85">
        <f t="shared" si="12"/>
        <v>42871.917741935482</v>
      </c>
      <c r="AH121" s="79">
        <f t="shared" si="13"/>
        <v>1083.6165992063761</v>
      </c>
      <c r="AI121" s="80">
        <f t="shared" si="14"/>
        <v>2.5931099603816232E-2</v>
      </c>
      <c r="AJ121" s="79">
        <f t="shared" si="15"/>
        <v>12429.492665482881</v>
      </c>
      <c r="AK121" s="80">
        <f t="shared" si="16"/>
        <v>0.40829508931261749</v>
      </c>
      <c r="AL121" s="79">
        <f t="shared" si="17"/>
        <v>19462.875154679637</v>
      </c>
      <c r="AM121" s="80">
        <f t="shared" si="18"/>
        <v>0.83142550927202186</v>
      </c>
    </row>
    <row r="122" spans="1:39" x14ac:dyDescent="0.25">
      <c r="A122" s="76" t="s">
        <v>108</v>
      </c>
      <c r="B122" s="82" t="s">
        <v>109</v>
      </c>
      <c r="C122" s="85">
        <f t="shared" si="19"/>
        <v>30128.189252836652</v>
      </c>
      <c r="D122" s="85">
        <f t="shared" si="12"/>
        <v>32665.160518444667</v>
      </c>
      <c r="E122" s="85">
        <f t="shared" si="12"/>
        <v>34424.080503144651</v>
      </c>
      <c r="F122" s="85">
        <f t="shared" si="12"/>
        <v>37533.125884016976</v>
      </c>
      <c r="G122" s="85">
        <f t="shared" si="12"/>
        <v>40844.861230329043</v>
      </c>
      <c r="H122" s="85">
        <f t="shared" si="12"/>
        <v>40060.85186010247</v>
      </c>
      <c r="I122" s="85">
        <f t="shared" si="12"/>
        <v>40426.851354145132</v>
      </c>
      <c r="J122" s="85">
        <f t="shared" si="12"/>
        <v>39687.610786347352</v>
      </c>
      <c r="K122" s="85">
        <f t="shared" si="12"/>
        <v>44612.083602378931</v>
      </c>
      <c r="L122" s="85">
        <f t="shared" si="12"/>
        <v>45891.772410091253</v>
      </c>
      <c r="M122" s="85">
        <f t="shared" si="12"/>
        <v>47154.489222730241</v>
      </c>
      <c r="N122" s="85">
        <f t="shared" si="12"/>
        <v>52092.095705156782</v>
      </c>
      <c r="O122" s="85">
        <f t="shared" si="12"/>
        <v>47837.212258155625</v>
      </c>
      <c r="P122" s="85">
        <f t="shared" si="12"/>
        <v>62506.803318692044</v>
      </c>
      <c r="Q122" s="85">
        <f t="shared" si="12"/>
        <v>58454.348337746393</v>
      </c>
      <c r="R122" s="85">
        <f t="shared" si="12"/>
        <v>107109.33772014709</v>
      </c>
      <c r="S122" s="85">
        <f t="shared" si="12"/>
        <v>107902.22023457936</v>
      </c>
      <c r="T122" s="85">
        <f t="shared" si="12"/>
        <v>106812.06678911338</v>
      </c>
      <c r="U122" s="85">
        <f t="shared" si="12"/>
        <v>107299.99219004231</v>
      </c>
      <c r="V122" s="85">
        <f t="shared" si="12"/>
        <v>112646.46212742686</v>
      </c>
      <c r="W122" s="85">
        <f t="shared" si="12"/>
        <v>131492.84365200251</v>
      </c>
      <c r="X122" s="85">
        <f t="shared" si="12"/>
        <v>170376.99404761905</v>
      </c>
      <c r="Y122" s="85">
        <f t="shared" si="12"/>
        <v>153331.94938571323</v>
      </c>
      <c r="Z122" s="85">
        <f t="shared" si="12"/>
        <v>121482.92508100245</v>
      </c>
      <c r="AA122" s="85">
        <f t="shared" si="12"/>
        <v>132580.04666587705</v>
      </c>
      <c r="AB122" s="85">
        <f t="shared" si="12"/>
        <v>134060.78267726087</v>
      </c>
      <c r="AC122" s="85">
        <f t="shared" si="12"/>
        <v>137944.00643463002</v>
      </c>
      <c r="AD122" s="85">
        <f t="shared" si="12"/>
        <v>137558.76110878953</v>
      </c>
      <c r="AE122" s="85">
        <f t="shared" si="12"/>
        <v>155726.21339297461</v>
      </c>
      <c r="AF122" s="85">
        <f t="shared" si="12"/>
        <v>184960.36765722182</v>
      </c>
      <c r="AG122" s="85">
        <f t="shared" si="12"/>
        <v>232879.54281567488</v>
      </c>
      <c r="AH122" s="79">
        <f t="shared" si="13"/>
        <v>47919.175158453058</v>
      </c>
      <c r="AI122" s="80">
        <f t="shared" si="14"/>
        <v>0.25907807042890058</v>
      </c>
      <c r="AJ122" s="79">
        <f t="shared" si="15"/>
        <v>98818.760138414014</v>
      </c>
      <c r="AK122" s="80">
        <f t="shared" si="16"/>
        <v>0.73711907513110064</v>
      </c>
      <c r="AL122" s="79">
        <f t="shared" si="17"/>
        <v>101386.69916367237</v>
      </c>
      <c r="AM122" s="80">
        <f t="shared" si="18"/>
        <v>0.77104347543044671</v>
      </c>
    </row>
    <row r="123" spans="1:39" x14ac:dyDescent="0.25">
      <c r="A123" s="76" t="s">
        <v>110</v>
      </c>
      <c r="B123" s="77" t="s">
        <v>111</v>
      </c>
      <c r="C123" s="85">
        <f t="shared" si="19"/>
        <v>22949.012561810865</v>
      </c>
      <c r="D123" s="85">
        <f t="shared" si="12"/>
        <v>23863.258267897061</v>
      </c>
      <c r="E123" s="85">
        <f t="shared" si="12"/>
        <v>24846.632905526305</v>
      </c>
      <c r="F123" s="85">
        <f t="shared" si="12"/>
        <v>26208.411949927042</v>
      </c>
      <c r="G123" s="85">
        <f t="shared" si="12"/>
        <v>27018.781067404736</v>
      </c>
      <c r="H123" s="85">
        <f t="shared" si="12"/>
        <v>28474.483832876918</v>
      </c>
      <c r="I123" s="85">
        <f t="shared" si="12"/>
        <v>30017.441019342954</v>
      </c>
      <c r="J123" s="85">
        <f t="shared" si="12"/>
        <v>31332.26838157732</v>
      </c>
      <c r="K123" s="85">
        <f t="shared" si="12"/>
        <v>32722.503620145864</v>
      </c>
      <c r="L123" s="85">
        <f t="shared" si="12"/>
        <v>33993.877069918584</v>
      </c>
      <c r="M123" s="85">
        <f t="shared" si="12"/>
        <v>36556.64040992091</v>
      </c>
      <c r="N123" s="85">
        <f t="shared" si="12"/>
        <v>37404.506049603333</v>
      </c>
      <c r="O123" s="85">
        <f t="shared" si="12"/>
        <v>37958.810681340816</v>
      </c>
      <c r="P123" s="85">
        <f t="shared" si="12"/>
        <v>38720.16168924563</v>
      </c>
      <c r="Q123" s="85">
        <f t="shared" si="12"/>
        <v>39076.837269836942</v>
      </c>
      <c r="R123" s="85">
        <f t="shared" si="12"/>
        <v>41506.117546659181</v>
      </c>
      <c r="S123" s="85">
        <f t="shared" si="12"/>
        <v>44648.144983900631</v>
      </c>
      <c r="T123" s="85">
        <f t="shared" si="12"/>
        <v>46345.186226160666</v>
      </c>
      <c r="U123" s="85">
        <f t="shared" si="12"/>
        <v>47121.012455841301</v>
      </c>
      <c r="V123" s="85">
        <f t="shared" si="12"/>
        <v>45986.320432782843</v>
      </c>
      <c r="W123" s="85">
        <f t="shared" si="12"/>
        <v>46647.7117560021</v>
      </c>
      <c r="X123" s="85">
        <f t="shared" si="12"/>
        <v>47223.335108657149</v>
      </c>
      <c r="Y123" s="85">
        <f t="shared" si="12"/>
        <v>49398.429128347503</v>
      </c>
      <c r="Z123" s="85">
        <f t="shared" si="12"/>
        <v>50916.27190005836</v>
      </c>
      <c r="AA123" s="85">
        <f t="shared" si="12"/>
        <v>54835.418759829139</v>
      </c>
      <c r="AB123" s="85">
        <f t="shared" si="12"/>
        <v>56414.212548876967</v>
      </c>
      <c r="AC123" s="85">
        <f t="shared" si="12"/>
        <v>58454.673380620698</v>
      </c>
      <c r="AD123" s="85">
        <f t="shared" si="12"/>
        <v>60936.757049085245</v>
      </c>
      <c r="AE123" s="85">
        <f t="shared" si="12"/>
        <v>63480.738215250145</v>
      </c>
      <c r="AF123" s="85">
        <f t="shared" si="12"/>
        <v>65809.007520338593</v>
      </c>
      <c r="AG123" s="85">
        <f t="shared" si="12"/>
        <v>69814.423846170335</v>
      </c>
      <c r="AH123" s="79">
        <f t="shared" si="13"/>
        <v>4005.4163258317421</v>
      </c>
      <c r="AI123" s="80">
        <f t="shared" si="14"/>
        <v>6.0864256683917456E-2</v>
      </c>
      <c r="AJ123" s="79">
        <f t="shared" si="15"/>
        <v>13400.211297293368</v>
      </c>
      <c r="AK123" s="80">
        <f t="shared" si="16"/>
        <v>0.23753254174528268</v>
      </c>
      <c r="AL123" s="79">
        <f t="shared" si="17"/>
        <v>23166.712090168236</v>
      </c>
      <c r="AM123" s="80">
        <f t="shared" si="18"/>
        <v>0.49663126481627268</v>
      </c>
    </row>
    <row r="124" spans="1:39" x14ac:dyDescent="0.25">
      <c r="A124" s="76" t="s">
        <v>112</v>
      </c>
      <c r="B124" s="77" t="s">
        <v>3</v>
      </c>
      <c r="C124" s="85">
        <f t="shared" si="19"/>
        <v>31062.563138052272</v>
      </c>
      <c r="D124" s="85">
        <f t="shared" si="12"/>
        <v>32970.379671444789</v>
      </c>
      <c r="E124" s="85">
        <f t="shared" si="12"/>
        <v>35349.180218833142</v>
      </c>
      <c r="F124" s="85">
        <f t="shared" si="12"/>
        <v>36362.814130017687</v>
      </c>
      <c r="G124" s="85">
        <f t="shared" si="12"/>
        <v>37650.593165327889</v>
      </c>
      <c r="H124" s="85">
        <f t="shared" si="12"/>
        <v>39763.68254586379</v>
      </c>
      <c r="I124" s="85">
        <f t="shared" si="12"/>
        <v>42470.063904243194</v>
      </c>
      <c r="J124" s="85">
        <f t="shared" si="12"/>
        <v>47821.062888258843</v>
      </c>
      <c r="K124" s="85">
        <f t="shared" si="12"/>
        <v>60819.729381981415</v>
      </c>
      <c r="L124" s="85">
        <f t="shared" si="12"/>
        <v>61951.848490099088</v>
      </c>
      <c r="M124" s="85">
        <f t="shared" si="12"/>
        <v>64975.635732462353</v>
      </c>
      <c r="N124" s="85">
        <f t="shared" si="12"/>
        <v>64216.712041061655</v>
      </c>
      <c r="O124" s="85">
        <f t="shared" si="12"/>
        <v>64369.032603325548</v>
      </c>
      <c r="P124" s="85">
        <f t="shared" si="12"/>
        <v>68434.165928767776</v>
      </c>
      <c r="Q124" s="85">
        <f t="shared" si="12"/>
        <v>73247.100313628791</v>
      </c>
      <c r="R124" s="85">
        <f t="shared" si="12"/>
        <v>78735.375694295974</v>
      </c>
      <c r="S124" s="85">
        <f t="shared" si="12"/>
        <v>88993.17524009553</v>
      </c>
      <c r="T124" s="85">
        <f t="shared" si="12"/>
        <v>80050.7302793704</v>
      </c>
      <c r="U124" s="85">
        <f t="shared" si="12"/>
        <v>81164.371806915718</v>
      </c>
      <c r="V124" s="85">
        <f t="shared" si="12"/>
        <v>79086.895484108289</v>
      </c>
      <c r="W124" s="85">
        <f t="shared" si="12"/>
        <v>85816.068300066225</v>
      </c>
      <c r="X124" s="85">
        <f t="shared" si="12"/>
        <v>90204.949196180285</v>
      </c>
      <c r="Y124" s="85">
        <f t="shared" si="12"/>
        <v>90970.83954444238</v>
      </c>
      <c r="Z124" s="85">
        <f t="shared" si="12"/>
        <v>89906.409399083597</v>
      </c>
      <c r="AA124" s="85">
        <f t="shared" si="12"/>
        <v>92001.059190628512</v>
      </c>
      <c r="AB124" s="85">
        <f t="shared" si="12"/>
        <v>98232.296029411125</v>
      </c>
      <c r="AC124" s="85">
        <f t="shared" si="12"/>
        <v>95036.618850736762</v>
      </c>
      <c r="AD124" s="85">
        <f t="shared" si="12"/>
        <v>98652.546923805843</v>
      </c>
      <c r="AE124" s="85">
        <f t="shared" si="12"/>
        <v>99487.395263813873</v>
      </c>
      <c r="AF124" s="85">
        <f t="shared" si="12"/>
        <v>109164.67928873999</v>
      </c>
      <c r="AG124" s="85">
        <f t="shared" si="12"/>
        <v>113754.31243538382</v>
      </c>
      <c r="AH124" s="79">
        <f t="shared" si="13"/>
        <v>4589.6331466438278</v>
      </c>
      <c r="AI124" s="80">
        <f t="shared" si="14"/>
        <v>4.2043206434054306E-2</v>
      </c>
      <c r="AJ124" s="79">
        <f t="shared" si="15"/>
        <v>15522.016405972696</v>
      </c>
      <c r="AK124" s="80">
        <f t="shared" si="16"/>
        <v>0.15801337272342025</v>
      </c>
      <c r="AL124" s="79">
        <f t="shared" si="17"/>
        <v>27938.244135317596</v>
      </c>
      <c r="AM124" s="80">
        <f t="shared" si="18"/>
        <v>0.32555959144653607</v>
      </c>
    </row>
    <row r="125" spans="1:39" x14ac:dyDescent="0.25">
      <c r="A125" s="76" t="s">
        <v>113</v>
      </c>
      <c r="B125" s="77" t="s">
        <v>114</v>
      </c>
      <c r="C125" s="85">
        <f t="shared" si="19"/>
        <v>19878.243287301349</v>
      </c>
      <c r="D125" s="85">
        <f t="shared" si="12"/>
        <v>20251.932262850543</v>
      </c>
      <c r="E125" s="85">
        <f t="shared" si="12"/>
        <v>21235.093986493128</v>
      </c>
      <c r="F125" s="85">
        <f t="shared" si="12"/>
        <v>22109.835127312934</v>
      </c>
      <c r="G125" s="85">
        <f t="shared" si="12"/>
        <v>22945.426672889851</v>
      </c>
      <c r="H125" s="85">
        <f t="shared" si="12"/>
        <v>24140.815038672336</v>
      </c>
      <c r="I125" s="85">
        <f t="shared" si="12"/>
        <v>26361.950353995999</v>
      </c>
      <c r="J125" s="85">
        <f t="shared" si="12"/>
        <v>29770.272141085698</v>
      </c>
      <c r="K125" s="85">
        <f t="shared" si="12"/>
        <v>38991.98338846254</v>
      </c>
      <c r="L125" s="85">
        <f t="shared" si="12"/>
        <v>50906.003500377199</v>
      </c>
      <c r="M125" s="85">
        <f t="shared" si="12"/>
        <v>50074.047207909476</v>
      </c>
      <c r="N125" s="85">
        <f t="shared" si="12"/>
        <v>45524.560099590395</v>
      </c>
      <c r="O125" s="85">
        <f t="shared" si="12"/>
        <v>39066.458021566563</v>
      </c>
      <c r="P125" s="85">
        <f t="shared" si="12"/>
        <v>40819.764067638658</v>
      </c>
      <c r="Q125" s="85">
        <f t="shared" si="12"/>
        <v>42979.957011678518</v>
      </c>
      <c r="R125" s="85">
        <f t="shared" si="12"/>
        <v>43366.471989150814</v>
      </c>
      <c r="S125" s="85">
        <f t="shared" si="12"/>
        <v>43312.554988343865</v>
      </c>
      <c r="T125" s="85">
        <f t="shared" si="12"/>
        <v>45418.886871400886</v>
      </c>
      <c r="U125" s="85">
        <f t="shared" si="12"/>
        <v>45790.24479780301</v>
      </c>
      <c r="V125" s="85">
        <f t="shared" si="12"/>
        <v>45589.69903005995</v>
      </c>
      <c r="W125" s="85">
        <f t="shared" si="12"/>
        <v>46394.745698537889</v>
      </c>
      <c r="X125" s="85">
        <f t="shared" si="12"/>
        <v>48908.020733215948</v>
      </c>
      <c r="Y125" s="85">
        <f t="shared" si="12"/>
        <v>50487.166488427414</v>
      </c>
      <c r="Z125" s="85">
        <f t="shared" si="12"/>
        <v>47944.722242346266</v>
      </c>
      <c r="AA125" s="85">
        <f t="shared" si="12"/>
        <v>48336.982824489445</v>
      </c>
      <c r="AB125" s="85">
        <f t="shared" si="12"/>
        <v>50147.313118975944</v>
      </c>
      <c r="AC125" s="85">
        <f t="shared" si="12"/>
        <v>51486.888192441358</v>
      </c>
      <c r="AD125" s="85">
        <f t="shared" si="12"/>
        <v>54478.486928181621</v>
      </c>
      <c r="AE125" s="85">
        <f t="shared" si="12"/>
        <v>56423.772793372889</v>
      </c>
      <c r="AF125" s="85">
        <f t="shared" si="12"/>
        <v>60261.648469113032</v>
      </c>
      <c r="AG125" s="85">
        <f t="shared" si="12"/>
        <v>64823.926466711928</v>
      </c>
      <c r="AH125" s="79">
        <f t="shared" si="13"/>
        <v>4562.277997598896</v>
      </c>
      <c r="AI125" s="80">
        <f t="shared" si="14"/>
        <v>7.5707819375988042E-2</v>
      </c>
      <c r="AJ125" s="79">
        <f t="shared" si="15"/>
        <v>14676.613347735984</v>
      </c>
      <c r="AK125" s="80">
        <f t="shared" si="16"/>
        <v>0.29266998439009673</v>
      </c>
      <c r="AL125" s="79">
        <f t="shared" si="17"/>
        <v>18429.180768174039</v>
      </c>
      <c r="AM125" s="80">
        <f t="shared" si="18"/>
        <v>0.39722560153519337</v>
      </c>
    </row>
    <row r="126" spans="1:39" x14ac:dyDescent="0.25">
      <c r="A126" s="76" t="s">
        <v>115</v>
      </c>
      <c r="B126" s="82" t="s">
        <v>116</v>
      </c>
      <c r="C126" s="85">
        <f t="shared" si="19"/>
        <v>33163.098753446466</v>
      </c>
      <c r="D126" s="85">
        <f t="shared" si="12"/>
        <v>32308.64600092659</v>
      </c>
      <c r="E126" s="85">
        <f t="shared" si="12"/>
        <v>32456.144097005938</v>
      </c>
      <c r="F126" s="85">
        <f t="shared" si="12"/>
        <v>33093.098413038431</v>
      </c>
      <c r="G126" s="85">
        <f t="shared" si="12"/>
        <v>34633.980398583975</v>
      </c>
      <c r="H126" s="85">
        <f t="shared" si="12"/>
        <v>37677.14130783359</v>
      </c>
      <c r="I126" s="85">
        <f t="shared" si="12"/>
        <v>43294.553591503813</v>
      </c>
      <c r="J126" s="85">
        <f t="shared" si="12"/>
        <v>54293.738223543114</v>
      </c>
      <c r="K126" s="85">
        <f t="shared" si="12"/>
        <v>85067.180293087746</v>
      </c>
      <c r="L126" s="85">
        <f t="shared" si="12"/>
        <v>119336.52656656531</v>
      </c>
      <c r="M126" s="85">
        <f t="shared" si="12"/>
        <v>109276.30260712313</v>
      </c>
      <c r="N126" s="85">
        <f t="shared" si="12"/>
        <v>91539.520532460883</v>
      </c>
      <c r="O126" s="85">
        <f t="shared" si="12"/>
        <v>68603.166395599852</v>
      </c>
      <c r="P126" s="85">
        <f t="shared" si="12"/>
        <v>72696.635108099872</v>
      </c>
      <c r="Q126" s="85">
        <f t="shared" si="12"/>
        <v>76528.368166916742</v>
      </c>
      <c r="R126" s="85">
        <f t="shared" si="12"/>
        <v>76800.998941146507</v>
      </c>
      <c r="S126" s="85">
        <f t="shared" si="12"/>
        <v>73524.151145879674</v>
      </c>
      <c r="T126" s="85">
        <f t="shared" si="12"/>
        <v>79497.067303031436</v>
      </c>
      <c r="U126" s="85">
        <f t="shared" si="12"/>
        <v>81845.776785493406</v>
      </c>
      <c r="V126" s="85">
        <f t="shared" si="12"/>
        <v>83018.499015243491</v>
      </c>
      <c r="W126" s="85">
        <f t="shared" si="12"/>
        <v>80706.42210241573</v>
      </c>
      <c r="X126" s="85">
        <f t="shared" si="12"/>
        <v>86685.1500830609</v>
      </c>
      <c r="Y126" s="85">
        <f t="shared" si="12"/>
        <v>87682.910594210029</v>
      </c>
      <c r="Z126" s="85">
        <f t="shared" si="12"/>
        <v>80544.297902090198</v>
      </c>
      <c r="AA126" s="85">
        <f t="shared" si="12"/>
        <v>81701.256735501855</v>
      </c>
      <c r="AB126" s="85">
        <f t="shared" si="12"/>
        <v>83623.927570999193</v>
      </c>
      <c r="AC126" s="85">
        <f t="shared" si="12"/>
        <v>87674.111961239963</v>
      </c>
      <c r="AD126" s="85">
        <f t="shared" si="12"/>
        <v>96577.088498628073</v>
      </c>
      <c r="AE126" s="85">
        <f t="shared" si="12"/>
        <v>100432.60942622951</v>
      </c>
      <c r="AF126" s="85">
        <f t="shared" si="12"/>
        <v>109567.53062007864</v>
      </c>
      <c r="AG126" s="85">
        <f t="shared" si="12"/>
        <v>116914.28498069201</v>
      </c>
      <c r="AH126" s="79">
        <f t="shared" si="13"/>
        <v>7346.7543606133695</v>
      </c>
      <c r="AI126" s="80">
        <f t="shared" si="14"/>
        <v>6.7052294772326007E-2</v>
      </c>
      <c r="AJ126" s="79">
        <f t="shared" si="15"/>
        <v>33290.357409692821</v>
      </c>
      <c r="AK126" s="80">
        <f t="shared" si="16"/>
        <v>0.39809607580830642</v>
      </c>
      <c r="AL126" s="79">
        <f t="shared" si="17"/>
        <v>36207.862878276283</v>
      </c>
      <c r="AM126" s="80">
        <f t="shared" si="18"/>
        <v>0.4486366999682978</v>
      </c>
    </row>
    <row r="127" spans="1:39" x14ac:dyDescent="0.25">
      <c r="A127" s="76" t="s">
        <v>117</v>
      </c>
      <c r="B127" s="82" t="s">
        <v>118</v>
      </c>
      <c r="C127" s="85">
        <f t="shared" si="19"/>
        <v>14275.214409546325</v>
      </c>
      <c r="D127" s="85">
        <f t="shared" si="12"/>
        <v>14948.175675905506</v>
      </c>
      <c r="E127" s="85">
        <f t="shared" si="12"/>
        <v>16022.18677274772</v>
      </c>
      <c r="F127" s="85">
        <f t="shared" si="12"/>
        <v>17004.043672355296</v>
      </c>
      <c r="G127" s="85">
        <f t="shared" si="12"/>
        <v>17566.690578272443</v>
      </c>
      <c r="H127" s="85">
        <f t="shared" si="12"/>
        <v>18339.737778982562</v>
      </c>
      <c r="I127" s="85">
        <f t="shared" si="12"/>
        <v>19068.8482359626</v>
      </c>
      <c r="J127" s="85">
        <f t="shared" si="12"/>
        <v>19845.670263500568</v>
      </c>
      <c r="K127" s="85">
        <f t="shared" si="12"/>
        <v>20880.493924792292</v>
      </c>
      <c r="L127" s="85">
        <f t="shared" si="12"/>
        <v>22123.096016327763</v>
      </c>
      <c r="M127" s="85">
        <f t="shared" si="12"/>
        <v>23873.083310543359</v>
      </c>
      <c r="N127" s="85">
        <f t="shared" si="12"/>
        <v>24141.110562281676</v>
      </c>
      <c r="O127" s="85">
        <f t="shared" si="12"/>
        <v>24222.830531058597</v>
      </c>
      <c r="P127" s="85">
        <f t="shared" si="12"/>
        <v>24879.133781240023</v>
      </c>
      <c r="Q127" s="85">
        <f t="shared" si="12"/>
        <v>25632.226683170982</v>
      </c>
      <c r="R127" s="85">
        <f t="shared" si="12"/>
        <v>26164.813261240943</v>
      </c>
      <c r="S127" s="85">
        <f t="shared" si="12"/>
        <v>27524.835469595149</v>
      </c>
      <c r="T127" s="85">
        <f t="shared" si="12"/>
        <v>27933.323178115876</v>
      </c>
      <c r="U127" s="85">
        <f t="shared" si="12"/>
        <v>27800.850754505373</v>
      </c>
      <c r="V127" s="85">
        <f t="shared" si="12"/>
        <v>27700.937175035422</v>
      </c>
      <c r="W127" s="85">
        <f t="shared" si="12"/>
        <v>28356.307851239668</v>
      </c>
      <c r="X127" s="85">
        <f t="shared" si="12"/>
        <v>29364.021856768286</v>
      </c>
      <c r="Y127" s="85">
        <f t="shared" si="12"/>
        <v>30380.663000296892</v>
      </c>
      <c r="Z127" s="85">
        <f t="shared" si="12"/>
        <v>30622.520451066215</v>
      </c>
      <c r="AA127" s="85">
        <f t="shared" si="12"/>
        <v>32011.405155060624</v>
      </c>
      <c r="AB127" s="85">
        <f t="shared" si="12"/>
        <v>33253.838881960088</v>
      </c>
      <c r="AC127" s="85">
        <f t="shared" si="12"/>
        <v>34021.260171742273</v>
      </c>
      <c r="AD127" s="85">
        <f t="shared" si="12"/>
        <v>35021.845751822017</v>
      </c>
      <c r="AE127" s="85">
        <f t="shared" si="12"/>
        <v>36549.009658018142</v>
      </c>
      <c r="AF127" s="85">
        <f t="shared" si="12"/>
        <v>38475.964928395086</v>
      </c>
      <c r="AG127" s="85">
        <f t="shared" si="12"/>
        <v>42326.185856162738</v>
      </c>
      <c r="AH127" s="79">
        <f t="shared" si="13"/>
        <v>3850.220927767652</v>
      </c>
      <c r="AI127" s="80">
        <f t="shared" si="14"/>
        <v>0.10006820972347354</v>
      </c>
      <c r="AJ127" s="79">
        <f t="shared" si="15"/>
        <v>9072.34697420265</v>
      </c>
      <c r="AK127" s="80">
        <f t="shared" si="16"/>
        <v>0.27282104199778023</v>
      </c>
      <c r="AL127" s="79">
        <f t="shared" si="17"/>
        <v>13969.87800492307</v>
      </c>
      <c r="AM127" s="80">
        <f t="shared" si="18"/>
        <v>0.49265504092460122</v>
      </c>
    </row>
    <row r="128" spans="1:39" x14ac:dyDescent="0.25">
      <c r="A128" s="76" t="s">
        <v>119</v>
      </c>
      <c r="B128" s="82" t="s">
        <v>120</v>
      </c>
      <c r="C128" s="85">
        <f t="shared" si="19"/>
        <v>24657.057384876021</v>
      </c>
      <c r="D128" s="85">
        <f t="shared" ref="D128:AG136" si="20">+D99/D70</f>
        <v>25887.077876984127</v>
      </c>
      <c r="E128" s="85">
        <f t="shared" si="20"/>
        <v>27318.99287521447</v>
      </c>
      <c r="F128" s="85">
        <f t="shared" si="20"/>
        <v>26808.374560187654</v>
      </c>
      <c r="G128" s="85">
        <f t="shared" si="20"/>
        <v>27197.823273780781</v>
      </c>
      <c r="H128" s="85">
        <f t="shared" si="20"/>
        <v>27123.132730085799</v>
      </c>
      <c r="I128" s="85">
        <f t="shared" si="20"/>
        <v>27981.408908973532</v>
      </c>
      <c r="J128" s="85">
        <f t="shared" si="20"/>
        <v>29295.612226124769</v>
      </c>
      <c r="K128" s="85">
        <f t="shared" si="20"/>
        <v>30718.284759072445</v>
      </c>
      <c r="L128" s="85">
        <f t="shared" si="20"/>
        <v>31671.93332332182</v>
      </c>
      <c r="M128" s="85">
        <f t="shared" si="20"/>
        <v>34289.224601743314</v>
      </c>
      <c r="N128" s="85">
        <f t="shared" si="20"/>
        <v>34896.398331203491</v>
      </c>
      <c r="O128" s="85">
        <f t="shared" si="20"/>
        <v>35587.841407031381</v>
      </c>
      <c r="P128" s="85">
        <f t="shared" si="20"/>
        <v>36725.026321076955</v>
      </c>
      <c r="Q128" s="85">
        <f t="shared" si="20"/>
        <v>39701.478335164167</v>
      </c>
      <c r="R128" s="85">
        <f t="shared" si="20"/>
        <v>39726.68613751766</v>
      </c>
      <c r="S128" s="85">
        <f t="shared" si="20"/>
        <v>41463.993195250703</v>
      </c>
      <c r="T128" s="85">
        <f t="shared" si="20"/>
        <v>41670.381467647108</v>
      </c>
      <c r="U128" s="85">
        <f t="shared" si="20"/>
        <v>42310.6870013605</v>
      </c>
      <c r="V128" s="85">
        <f t="shared" si="20"/>
        <v>42352.142700596618</v>
      </c>
      <c r="W128" s="85">
        <f t="shared" si="20"/>
        <v>42470.410489905407</v>
      </c>
      <c r="X128" s="85">
        <f t="shared" si="20"/>
        <v>43713.012785311214</v>
      </c>
      <c r="Y128" s="85">
        <f t="shared" si="20"/>
        <v>44835.230650586593</v>
      </c>
      <c r="Z128" s="85">
        <f t="shared" si="20"/>
        <v>46409.588598361574</v>
      </c>
      <c r="AA128" s="85">
        <f t="shared" si="20"/>
        <v>47961.442248680498</v>
      </c>
      <c r="AB128" s="85">
        <f t="shared" si="20"/>
        <v>49670.856923213389</v>
      </c>
      <c r="AC128" s="85">
        <f t="shared" si="20"/>
        <v>48678.903995166926</v>
      </c>
      <c r="AD128" s="85">
        <f t="shared" si="20"/>
        <v>47073.81588539853</v>
      </c>
      <c r="AE128" s="85">
        <f t="shared" si="20"/>
        <v>49295.370614538573</v>
      </c>
      <c r="AF128" s="85">
        <f t="shared" si="20"/>
        <v>49654.435261595587</v>
      </c>
      <c r="AG128" s="85">
        <f t="shared" si="20"/>
        <v>48991.194973938946</v>
      </c>
      <c r="AH128" s="79">
        <f t="shared" si="13"/>
        <v>-663.24028765664116</v>
      </c>
      <c r="AI128" s="80">
        <f t="shared" si="14"/>
        <v>-1.3357120751902167E-2</v>
      </c>
      <c r="AJ128" s="79">
        <f t="shared" si="15"/>
        <v>-679.66194927444303</v>
      </c>
      <c r="AK128" s="80">
        <f t="shared" si="16"/>
        <v>-1.3683314349199539E-2</v>
      </c>
      <c r="AL128" s="79">
        <f t="shared" si="17"/>
        <v>6520.7844840335383</v>
      </c>
      <c r="AM128" s="80">
        <f t="shared" si="18"/>
        <v>0.15353711934532474</v>
      </c>
    </row>
    <row r="129" spans="1:39" x14ac:dyDescent="0.25">
      <c r="A129" s="76" t="s">
        <v>121</v>
      </c>
      <c r="B129" s="82" t="s">
        <v>122</v>
      </c>
      <c r="C129" s="85">
        <f t="shared" si="19"/>
        <v>29131.668345878032</v>
      </c>
      <c r="D129" s="85">
        <f t="shared" si="20"/>
        <v>30606.245702210294</v>
      </c>
      <c r="E129" s="85">
        <f t="shared" si="20"/>
        <v>33135.305254893166</v>
      </c>
      <c r="F129" s="85">
        <f t="shared" si="20"/>
        <v>33750.629347281734</v>
      </c>
      <c r="G129" s="85">
        <f t="shared" si="20"/>
        <v>35334.015873015873</v>
      </c>
      <c r="H129" s="85">
        <f t="shared" si="20"/>
        <v>36268.575103646224</v>
      </c>
      <c r="I129" s="85">
        <f t="shared" si="20"/>
        <v>37156.245617762666</v>
      </c>
      <c r="J129" s="85">
        <f t="shared" si="20"/>
        <v>38658.356785014155</v>
      </c>
      <c r="K129" s="85">
        <f t="shared" si="20"/>
        <v>41367.753405017924</v>
      </c>
      <c r="L129" s="85">
        <f t="shared" si="20"/>
        <v>45927.022707612457</v>
      </c>
      <c r="M129" s="85">
        <f t="shared" si="20"/>
        <v>43515.416100178889</v>
      </c>
      <c r="N129" s="85">
        <f t="shared" si="20"/>
        <v>46906.119788440461</v>
      </c>
      <c r="O129" s="85">
        <f t="shared" si="20"/>
        <v>50896.964223274059</v>
      </c>
      <c r="P129" s="85">
        <f t="shared" si="20"/>
        <v>51744.270615224195</v>
      </c>
      <c r="Q129" s="85">
        <f t="shared" si="20"/>
        <v>54448.012679071297</v>
      </c>
      <c r="R129" s="85">
        <f t="shared" si="20"/>
        <v>56588.118912797283</v>
      </c>
      <c r="S129" s="85">
        <f t="shared" si="20"/>
        <v>58046.554394299288</v>
      </c>
      <c r="T129" s="85">
        <f t="shared" si="20"/>
        <v>62109.51571739807</v>
      </c>
      <c r="U129" s="85">
        <f t="shared" si="20"/>
        <v>62394.658524633422</v>
      </c>
      <c r="V129" s="85">
        <f t="shared" si="20"/>
        <v>64968.661277705345</v>
      </c>
      <c r="W129" s="85">
        <f t="shared" si="20"/>
        <v>71585.44041337652</v>
      </c>
      <c r="X129" s="85">
        <f t="shared" si="20"/>
        <v>70463.610788101578</v>
      </c>
      <c r="Y129" s="85">
        <f t="shared" si="20"/>
        <v>84651.274141484857</v>
      </c>
      <c r="Z129" s="85">
        <f t="shared" si="20"/>
        <v>71594.076593064907</v>
      </c>
      <c r="AA129" s="85">
        <f t="shared" si="20"/>
        <v>75401.17903335602</v>
      </c>
      <c r="AB129" s="85">
        <f t="shared" si="20"/>
        <v>78390.012696148362</v>
      </c>
      <c r="AC129" s="85">
        <f t="shared" si="20"/>
        <v>78539.070028011207</v>
      </c>
      <c r="AD129" s="85">
        <f t="shared" si="20"/>
        <v>82444.889584964767</v>
      </c>
      <c r="AE129" s="85">
        <f t="shared" si="20"/>
        <v>86084.619429560349</v>
      </c>
      <c r="AF129" s="85">
        <f t="shared" si="20"/>
        <v>89085.62728970738</v>
      </c>
      <c r="AG129" s="85">
        <f t="shared" si="20"/>
        <v>93363.031922696682</v>
      </c>
      <c r="AH129" s="79">
        <f t="shared" si="13"/>
        <v>4277.4046329893026</v>
      </c>
      <c r="AI129" s="80">
        <f t="shared" si="14"/>
        <v>4.8014531222630767E-2</v>
      </c>
      <c r="AJ129" s="79">
        <f t="shared" si="15"/>
        <v>14973.01922654832</v>
      </c>
      <c r="AK129" s="80">
        <f t="shared" si="16"/>
        <v>0.19100672026404722</v>
      </c>
      <c r="AL129" s="79">
        <f t="shared" si="17"/>
        <v>21777.591509320162</v>
      </c>
      <c r="AM129" s="80">
        <f t="shared" si="18"/>
        <v>0.30421816759893511</v>
      </c>
    </row>
    <row r="130" spans="1:39" x14ac:dyDescent="0.25">
      <c r="A130" s="76" t="s">
        <v>123</v>
      </c>
      <c r="B130" s="77" t="s">
        <v>124</v>
      </c>
      <c r="C130" s="85">
        <f t="shared" si="19"/>
        <v>30616.987906189446</v>
      </c>
      <c r="D130" s="85">
        <f t="shared" si="20"/>
        <v>32806.648440322773</v>
      </c>
      <c r="E130" s="85">
        <f t="shared" si="20"/>
        <v>35319.742365616999</v>
      </c>
      <c r="F130" s="85">
        <f t="shared" si="20"/>
        <v>36793.341130017863</v>
      </c>
      <c r="G130" s="85">
        <f t="shared" si="20"/>
        <v>37911.672488006523</v>
      </c>
      <c r="H130" s="85">
        <f t="shared" si="20"/>
        <v>40462.98020224068</v>
      </c>
      <c r="I130" s="85">
        <f t="shared" si="20"/>
        <v>42229.671764278835</v>
      </c>
      <c r="J130" s="85">
        <f t="shared" si="20"/>
        <v>46466.455033613798</v>
      </c>
      <c r="K130" s="85">
        <f t="shared" si="20"/>
        <v>51764.823066300123</v>
      </c>
      <c r="L130" s="85">
        <f t="shared" si="20"/>
        <v>57984.194460093895</v>
      </c>
      <c r="M130" s="85">
        <f t="shared" si="20"/>
        <v>65446.254617109189</v>
      </c>
      <c r="N130" s="85">
        <f t="shared" si="20"/>
        <v>61189.219915084177</v>
      </c>
      <c r="O130" s="85">
        <f t="shared" si="20"/>
        <v>59977.416518273552</v>
      </c>
      <c r="P130" s="85">
        <f t="shared" si="20"/>
        <v>61560.648387170731</v>
      </c>
      <c r="Q130" s="85">
        <f t="shared" si="20"/>
        <v>63639.677085303578</v>
      </c>
      <c r="R130" s="85">
        <f t="shared" si="20"/>
        <v>61848.28330409716</v>
      </c>
      <c r="S130" s="85">
        <f t="shared" si="20"/>
        <v>63569.336613130959</v>
      </c>
      <c r="T130" s="85">
        <f t="shared" si="20"/>
        <v>68078.508602362635</v>
      </c>
      <c r="U130" s="85">
        <f t="shared" si="20"/>
        <v>69859.194376163025</v>
      </c>
      <c r="V130" s="85">
        <f t="shared" si="20"/>
        <v>68515.168744240189</v>
      </c>
      <c r="W130" s="85">
        <f t="shared" si="20"/>
        <v>70914.444359596513</v>
      </c>
      <c r="X130" s="85">
        <f t="shared" si="20"/>
        <v>72477.208749495854</v>
      </c>
      <c r="Y130" s="85">
        <f t="shared" si="20"/>
        <v>75857.548347275952</v>
      </c>
      <c r="Z130" s="85">
        <f t="shared" si="20"/>
        <v>77531.650543697557</v>
      </c>
      <c r="AA130" s="85">
        <f t="shared" si="20"/>
        <v>80270.26532320815</v>
      </c>
      <c r="AB130" s="85">
        <f t="shared" si="20"/>
        <v>85969.210303313113</v>
      </c>
      <c r="AC130" s="85">
        <f t="shared" si="20"/>
        <v>84930.66836394064</v>
      </c>
      <c r="AD130" s="85">
        <f t="shared" si="20"/>
        <v>92083.310204909722</v>
      </c>
      <c r="AE130" s="85">
        <f t="shared" si="20"/>
        <v>96011.501283415768</v>
      </c>
      <c r="AF130" s="85">
        <f t="shared" si="20"/>
        <v>104188.94783095209</v>
      </c>
      <c r="AG130" s="85">
        <f t="shared" si="20"/>
        <v>122556.570761176</v>
      </c>
      <c r="AH130" s="79">
        <f t="shared" si="13"/>
        <v>18367.622930223908</v>
      </c>
      <c r="AI130" s="80">
        <f t="shared" si="14"/>
        <v>0.17629147152945254</v>
      </c>
      <c r="AJ130" s="79">
        <f t="shared" si="15"/>
        <v>36587.360457862887</v>
      </c>
      <c r="AK130" s="80">
        <f t="shared" si="16"/>
        <v>0.42558679239668284</v>
      </c>
      <c r="AL130" s="79">
        <f t="shared" si="17"/>
        <v>51642.126401579488</v>
      </c>
      <c r="AM130" s="80">
        <f t="shared" si="18"/>
        <v>0.72823141840765204</v>
      </c>
    </row>
    <row r="131" spans="1:39" x14ac:dyDescent="0.25">
      <c r="A131" s="76" t="s">
        <v>125</v>
      </c>
      <c r="B131" s="77" t="s">
        <v>126</v>
      </c>
      <c r="C131" s="85">
        <f t="shared" si="19"/>
        <v>23644.704158612145</v>
      </c>
      <c r="D131" s="85">
        <f t="shared" si="20"/>
        <v>24881.159774699834</v>
      </c>
      <c r="E131" s="85">
        <f t="shared" si="20"/>
        <v>27268.754787304846</v>
      </c>
      <c r="F131" s="85">
        <f t="shared" si="20"/>
        <v>28815.584396964718</v>
      </c>
      <c r="G131" s="85">
        <f t="shared" si="20"/>
        <v>29684.842448553631</v>
      </c>
      <c r="H131" s="85">
        <f t="shared" si="20"/>
        <v>31329.588481843886</v>
      </c>
      <c r="I131" s="85">
        <f t="shared" si="20"/>
        <v>34030.593816907567</v>
      </c>
      <c r="J131" s="85">
        <f t="shared" si="20"/>
        <v>36823.168451277576</v>
      </c>
      <c r="K131" s="85">
        <f t="shared" si="20"/>
        <v>36836.846447669974</v>
      </c>
      <c r="L131" s="85">
        <f t="shared" si="20"/>
        <v>38705.082959398824</v>
      </c>
      <c r="M131" s="85">
        <f t="shared" si="20"/>
        <v>41580.092207756461</v>
      </c>
      <c r="N131" s="85">
        <f t="shared" si="20"/>
        <v>44342.050883803364</v>
      </c>
      <c r="O131" s="85">
        <f t="shared" si="20"/>
        <v>45645.906764763327</v>
      </c>
      <c r="P131" s="85">
        <f t="shared" si="20"/>
        <v>48297.185516282916</v>
      </c>
      <c r="Q131" s="85">
        <f t="shared" si="20"/>
        <v>49693.841511652427</v>
      </c>
      <c r="R131" s="85">
        <f t="shared" si="20"/>
        <v>52960.433501051826</v>
      </c>
      <c r="S131" s="85">
        <f t="shared" si="20"/>
        <v>56850.335837034625</v>
      </c>
      <c r="T131" s="85">
        <f t="shared" si="20"/>
        <v>58987.170527472525</v>
      </c>
      <c r="U131" s="85">
        <f t="shared" si="20"/>
        <v>60594.291253618736</v>
      </c>
      <c r="V131" s="85">
        <f t="shared" si="20"/>
        <v>59972.62441105274</v>
      </c>
      <c r="W131" s="85">
        <f t="shared" si="20"/>
        <v>63050.175242710313</v>
      </c>
      <c r="X131" s="85">
        <f t="shared" si="20"/>
        <v>66022.825485189533</v>
      </c>
      <c r="Y131" s="85">
        <f t="shared" si="20"/>
        <v>70463.767980323857</v>
      </c>
      <c r="Z131" s="85">
        <f t="shared" si="20"/>
        <v>73375.33402715878</v>
      </c>
      <c r="AA131" s="85">
        <f t="shared" si="20"/>
        <v>75370.66718628956</v>
      </c>
      <c r="AB131" s="85">
        <f t="shared" si="20"/>
        <v>78965.981709814747</v>
      </c>
      <c r="AC131" s="85">
        <f t="shared" si="20"/>
        <v>80063.26537912256</v>
      </c>
      <c r="AD131" s="85">
        <f t="shared" si="20"/>
        <v>83422.162342954878</v>
      </c>
      <c r="AE131" s="85">
        <f t="shared" si="20"/>
        <v>88085.924942127516</v>
      </c>
      <c r="AF131" s="85">
        <f t="shared" si="20"/>
        <v>92259.696764204986</v>
      </c>
      <c r="AG131" s="85">
        <f t="shared" si="20"/>
        <v>100920.84657987593</v>
      </c>
      <c r="AH131" s="79">
        <f t="shared" si="13"/>
        <v>8661.1498156709422</v>
      </c>
      <c r="AI131" s="80">
        <f t="shared" si="14"/>
        <v>9.3877934996978052E-2</v>
      </c>
      <c r="AJ131" s="79">
        <f t="shared" si="15"/>
        <v>21954.864870061181</v>
      </c>
      <c r="AK131" s="80">
        <f t="shared" si="16"/>
        <v>0.27802940449396568</v>
      </c>
      <c r="AL131" s="79">
        <f t="shared" si="17"/>
        <v>37870.671337165615</v>
      </c>
      <c r="AM131" s="80">
        <f t="shared" si="18"/>
        <v>0.6006433953812701</v>
      </c>
    </row>
    <row r="132" spans="1:39" x14ac:dyDescent="0.25">
      <c r="A132" s="76" t="s">
        <v>127</v>
      </c>
      <c r="B132" s="82" t="s">
        <v>128</v>
      </c>
      <c r="C132" s="85">
        <f t="shared" si="19"/>
        <v>26215.920568977803</v>
      </c>
      <c r="D132" s="85">
        <f t="shared" si="20"/>
        <v>27820.419738825418</v>
      </c>
      <c r="E132" s="85">
        <f t="shared" si="20"/>
        <v>30115.929525025265</v>
      </c>
      <c r="F132" s="85">
        <f t="shared" si="20"/>
        <v>32100.666545326585</v>
      </c>
      <c r="G132" s="85">
        <f t="shared" si="20"/>
        <v>32944.133218438401</v>
      </c>
      <c r="H132" s="85">
        <f t="shared" si="20"/>
        <v>34715.123534076207</v>
      </c>
      <c r="I132" s="85">
        <f t="shared" si="20"/>
        <v>38062.014294732129</v>
      </c>
      <c r="J132" s="85">
        <f t="shared" si="20"/>
        <v>41537.906690387194</v>
      </c>
      <c r="K132" s="85">
        <f t="shared" si="20"/>
        <v>41014.425614994143</v>
      </c>
      <c r="L132" s="85">
        <f t="shared" si="20"/>
        <v>43080.208255982092</v>
      </c>
      <c r="M132" s="85">
        <f t="shared" si="20"/>
        <v>45894.727886330082</v>
      </c>
      <c r="N132" s="85">
        <f t="shared" si="20"/>
        <v>49383.815768546221</v>
      </c>
      <c r="O132" s="85">
        <f t="shared" si="20"/>
        <v>51182.38831549613</v>
      </c>
      <c r="P132" s="85">
        <f t="shared" si="20"/>
        <v>54102.206073018548</v>
      </c>
      <c r="Q132" s="85">
        <f t="shared" si="20"/>
        <v>55588.937533157688</v>
      </c>
      <c r="R132" s="85">
        <f t="shared" si="20"/>
        <v>59172.113180152366</v>
      </c>
      <c r="S132" s="85">
        <f t="shared" si="20"/>
        <v>62929.855764813961</v>
      </c>
      <c r="T132" s="85">
        <f t="shared" si="20"/>
        <v>65693.451030215991</v>
      </c>
      <c r="U132" s="85">
        <f t="shared" si="20"/>
        <v>67712.264308743252</v>
      </c>
      <c r="V132" s="85">
        <f t="shared" si="20"/>
        <v>67455.270922826254</v>
      </c>
      <c r="W132" s="85">
        <f t="shared" si="20"/>
        <v>70407.658758648977</v>
      </c>
      <c r="X132" s="85">
        <f t="shared" si="20"/>
        <v>74207.466126519168</v>
      </c>
      <c r="Y132" s="85">
        <f t="shared" si="20"/>
        <v>78793.477856312064</v>
      </c>
      <c r="Z132" s="85">
        <f t="shared" si="20"/>
        <v>81947.210293193115</v>
      </c>
      <c r="AA132" s="85">
        <f t="shared" si="20"/>
        <v>84033.496272159944</v>
      </c>
      <c r="AB132" s="85">
        <f t="shared" si="20"/>
        <v>89612.467878948766</v>
      </c>
      <c r="AC132" s="85">
        <f t="shared" si="20"/>
        <v>90155.790436947151</v>
      </c>
      <c r="AD132" s="85">
        <f t="shared" si="20"/>
        <v>94482.239963999775</v>
      </c>
      <c r="AE132" s="85">
        <f t="shared" si="20"/>
        <v>99969.940706324182</v>
      </c>
      <c r="AF132" s="85">
        <f t="shared" si="20"/>
        <v>106588.78472866995</v>
      </c>
      <c r="AG132" s="85">
        <f t="shared" si="20"/>
        <v>117344.53563347149</v>
      </c>
      <c r="AH132" s="79">
        <f t="shared" si="13"/>
        <v>10755.750904801534</v>
      </c>
      <c r="AI132" s="80">
        <f t="shared" si="14"/>
        <v>0.10090884263462742</v>
      </c>
      <c r="AJ132" s="79">
        <f t="shared" si="15"/>
        <v>27732.067754522723</v>
      </c>
      <c r="AK132" s="80">
        <f t="shared" si="16"/>
        <v>0.309466622345275</v>
      </c>
      <c r="AL132" s="79">
        <f t="shared" si="17"/>
        <v>46936.876874822512</v>
      </c>
      <c r="AM132" s="80">
        <f t="shared" si="18"/>
        <v>0.6666444773532072</v>
      </c>
    </row>
    <row r="133" spans="1:39" x14ac:dyDescent="0.25">
      <c r="A133" s="76" t="s">
        <v>129</v>
      </c>
      <c r="B133" s="82" t="s">
        <v>130</v>
      </c>
      <c r="C133" s="85">
        <f t="shared" si="19"/>
        <v>16425.601026492564</v>
      </c>
      <c r="D133" s="85">
        <f t="shared" si="20"/>
        <v>17634.742063216396</v>
      </c>
      <c r="E133" s="85">
        <f t="shared" si="20"/>
        <v>20124.984217024259</v>
      </c>
      <c r="F133" s="85">
        <f t="shared" si="20"/>
        <v>20347.912059044284</v>
      </c>
      <c r="G133" s="85">
        <f t="shared" si="20"/>
        <v>20937.569725183963</v>
      </c>
      <c r="H133" s="85">
        <f t="shared" si="20"/>
        <v>21968.505438075183</v>
      </c>
      <c r="I133" s="85">
        <f t="shared" si="20"/>
        <v>23260.034926420587</v>
      </c>
      <c r="J133" s="85">
        <f t="shared" si="20"/>
        <v>24247.432806376797</v>
      </c>
      <c r="K133" s="85">
        <f t="shared" si="20"/>
        <v>25843.908663601571</v>
      </c>
      <c r="L133" s="85">
        <f t="shared" si="20"/>
        <v>27204.836369878129</v>
      </c>
      <c r="M133" s="85">
        <f t="shared" si="20"/>
        <v>30609.009872510542</v>
      </c>
      <c r="N133" s="85">
        <f t="shared" si="20"/>
        <v>31721.295355450238</v>
      </c>
      <c r="O133" s="85">
        <f t="shared" si="20"/>
        <v>31601.293573122712</v>
      </c>
      <c r="P133" s="85">
        <f t="shared" si="20"/>
        <v>33267.677264250568</v>
      </c>
      <c r="Q133" s="85">
        <f t="shared" si="20"/>
        <v>35214.275744793624</v>
      </c>
      <c r="R133" s="85">
        <f t="shared" si="20"/>
        <v>38240.177521661622</v>
      </c>
      <c r="S133" s="85">
        <f t="shared" si="20"/>
        <v>42056.5946506986</v>
      </c>
      <c r="T133" s="85">
        <f t="shared" si="20"/>
        <v>43613.763418296279</v>
      </c>
      <c r="U133" s="85">
        <f t="shared" si="20"/>
        <v>44967.863337713534</v>
      </c>
      <c r="V133" s="85">
        <f t="shared" si="20"/>
        <v>43648.777582307113</v>
      </c>
      <c r="W133" s="85">
        <f t="shared" si="20"/>
        <v>45243.650596658714</v>
      </c>
      <c r="X133" s="85">
        <f t="shared" si="20"/>
        <v>46619.229800358284</v>
      </c>
      <c r="Y133" s="85">
        <f t="shared" si="20"/>
        <v>50992.307161406141</v>
      </c>
      <c r="Z133" s="85">
        <f t="shared" si="20"/>
        <v>53655.673646494201</v>
      </c>
      <c r="AA133" s="85">
        <f t="shared" si="20"/>
        <v>56228.804247010004</v>
      </c>
      <c r="AB133" s="85">
        <f t="shared" si="20"/>
        <v>54876.073878311006</v>
      </c>
      <c r="AC133" s="85">
        <f t="shared" si="20"/>
        <v>58162.915860434943</v>
      </c>
      <c r="AD133" s="85">
        <f t="shared" si="20"/>
        <v>60379.277826970152</v>
      </c>
      <c r="AE133" s="85">
        <f t="shared" si="20"/>
        <v>63558.858683095881</v>
      </c>
      <c r="AF133" s="85">
        <f t="shared" si="20"/>
        <v>64090.556416526044</v>
      </c>
      <c r="AG133" s="85">
        <f t="shared" si="20"/>
        <v>66886.255132951861</v>
      </c>
      <c r="AH133" s="79">
        <f t="shared" si="13"/>
        <v>2795.6987164258171</v>
      </c>
      <c r="AI133" s="80">
        <f t="shared" si="14"/>
        <v>4.3621071071009355E-2</v>
      </c>
      <c r="AJ133" s="79">
        <f t="shared" si="15"/>
        <v>12010.181254640855</v>
      </c>
      <c r="AK133" s="80">
        <f t="shared" si="16"/>
        <v>0.21886006789176857</v>
      </c>
      <c r="AL133" s="79">
        <f t="shared" si="17"/>
        <v>21642.604536293147</v>
      </c>
      <c r="AM133" s="80">
        <f t="shared" si="18"/>
        <v>0.47835672521729433</v>
      </c>
    </row>
    <row r="134" spans="1:39" x14ac:dyDescent="0.25">
      <c r="A134" s="76" t="s">
        <v>131</v>
      </c>
      <c r="B134" s="77" t="s">
        <v>132</v>
      </c>
      <c r="C134" s="85">
        <f t="shared" si="19"/>
        <v>24929.530660248347</v>
      </c>
      <c r="D134" s="85">
        <f t="shared" si="20"/>
        <v>25458.212156494523</v>
      </c>
      <c r="E134" s="85">
        <f t="shared" si="20"/>
        <v>27105.317965832248</v>
      </c>
      <c r="F134" s="85">
        <f t="shared" si="20"/>
        <v>27270.753609214706</v>
      </c>
      <c r="G134" s="85">
        <f t="shared" si="20"/>
        <v>28021.296626023523</v>
      </c>
      <c r="H134" s="85">
        <f t="shared" si="20"/>
        <v>28845.544848097165</v>
      </c>
      <c r="I134" s="85">
        <f t="shared" si="20"/>
        <v>31200.195565316011</v>
      </c>
      <c r="J134" s="85">
        <f t="shared" si="20"/>
        <v>33717.216874327081</v>
      </c>
      <c r="K134" s="85">
        <f t="shared" si="20"/>
        <v>36346.170165569732</v>
      </c>
      <c r="L134" s="85">
        <f t="shared" si="20"/>
        <v>39010.119789872282</v>
      </c>
      <c r="M134" s="85">
        <f t="shared" si="20"/>
        <v>42773.460185043521</v>
      </c>
      <c r="N134" s="85">
        <f t="shared" si="20"/>
        <v>46438.689840067571</v>
      </c>
      <c r="O134" s="85">
        <f t="shared" si="20"/>
        <v>45142.649401826508</v>
      </c>
      <c r="P134" s="85">
        <f t="shared" si="20"/>
        <v>45913.698222678562</v>
      </c>
      <c r="Q134" s="85">
        <f t="shared" si="20"/>
        <v>47842.252316354126</v>
      </c>
      <c r="R134" s="85">
        <f t="shared" si="20"/>
        <v>48586.945029689763</v>
      </c>
      <c r="S134" s="85">
        <f t="shared" si="20"/>
        <v>51213.920881876904</v>
      </c>
      <c r="T134" s="85">
        <f t="shared" si="20"/>
        <v>52832.750574665923</v>
      </c>
      <c r="U134" s="85">
        <f t="shared" si="20"/>
        <v>54785.083045635693</v>
      </c>
      <c r="V134" s="85">
        <f t="shared" si="20"/>
        <v>57090.424682446552</v>
      </c>
      <c r="W134" s="85">
        <f t="shared" si="20"/>
        <v>60335.985928474307</v>
      </c>
      <c r="X134" s="85">
        <f t="shared" si="20"/>
        <v>61664.050579647002</v>
      </c>
      <c r="Y134" s="85">
        <f t="shared" si="20"/>
        <v>63295.758837985253</v>
      </c>
      <c r="Z134" s="85">
        <f t="shared" si="20"/>
        <v>64550.525419410114</v>
      </c>
      <c r="AA134" s="85">
        <f t="shared" si="20"/>
        <v>67182.602550525873</v>
      </c>
      <c r="AB134" s="85">
        <f t="shared" si="20"/>
        <v>70718.385574364453</v>
      </c>
      <c r="AC134" s="85">
        <f t="shared" si="20"/>
        <v>74549.570087851404</v>
      </c>
      <c r="AD134" s="85">
        <f t="shared" si="20"/>
        <v>78045.250250820245</v>
      </c>
      <c r="AE134" s="85">
        <f t="shared" si="20"/>
        <v>83356.784312836564</v>
      </c>
      <c r="AF134" s="85">
        <f t="shared" si="20"/>
        <v>86728.048256776223</v>
      </c>
      <c r="AG134" s="85">
        <f t="shared" si="20"/>
        <v>93398.891287409817</v>
      </c>
      <c r="AH134" s="79">
        <f t="shared" si="13"/>
        <v>6670.843030633594</v>
      </c>
      <c r="AI134" s="80">
        <f t="shared" si="14"/>
        <v>7.691678948986827E-2</v>
      </c>
      <c r="AJ134" s="79">
        <f t="shared" si="15"/>
        <v>22680.505713045364</v>
      </c>
      <c r="AK134" s="80">
        <f t="shared" si="16"/>
        <v>0.32071582982045749</v>
      </c>
      <c r="AL134" s="79">
        <f t="shared" si="17"/>
        <v>33062.90535893551</v>
      </c>
      <c r="AM134" s="80">
        <f t="shared" si="18"/>
        <v>0.54797986392615095</v>
      </c>
    </row>
    <row r="135" spans="1:39" x14ac:dyDescent="0.25">
      <c r="A135" s="76" t="s">
        <v>133</v>
      </c>
      <c r="B135" s="82" t="s">
        <v>134</v>
      </c>
      <c r="C135" s="85">
        <f t="shared" si="19"/>
        <v>33537.871645960447</v>
      </c>
      <c r="D135" s="85">
        <f t="shared" si="20"/>
        <v>35183.077649258092</v>
      </c>
      <c r="E135" s="85">
        <f t="shared" si="20"/>
        <v>38429.478913948886</v>
      </c>
      <c r="F135" s="85">
        <f t="shared" si="20"/>
        <v>39880.171798309042</v>
      </c>
      <c r="G135" s="85">
        <f t="shared" si="20"/>
        <v>40102.378014626571</v>
      </c>
      <c r="H135" s="85">
        <f t="shared" si="20"/>
        <v>42276.103666059033</v>
      </c>
      <c r="I135" s="85">
        <f t="shared" si="20"/>
        <v>44709.27994499592</v>
      </c>
      <c r="J135" s="85">
        <f t="shared" si="20"/>
        <v>47987.460189647129</v>
      </c>
      <c r="K135" s="85">
        <f t="shared" si="20"/>
        <v>51873.881957446807</v>
      </c>
      <c r="L135" s="85">
        <f t="shared" si="20"/>
        <v>55183.836516540861</v>
      </c>
      <c r="M135" s="85">
        <f t="shared" si="20"/>
        <v>59969.079540668157</v>
      </c>
      <c r="N135" s="85">
        <f t="shared" si="20"/>
        <v>64914.144207451798</v>
      </c>
      <c r="O135" s="85">
        <f t="shared" si="20"/>
        <v>62629.94517928287</v>
      </c>
      <c r="P135" s="85">
        <f t="shared" si="20"/>
        <v>63557.367886567197</v>
      </c>
      <c r="Q135" s="85">
        <f t="shared" si="20"/>
        <v>65066.6704725729</v>
      </c>
      <c r="R135" s="85">
        <f t="shared" si="20"/>
        <v>67812.091115355797</v>
      </c>
      <c r="S135" s="85">
        <f t="shared" si="20"/>
        <v>71726.430951801958</v>
      </c>
      <c r="T135" s="85">
        <f t="shared" si="20"/>
        <v>73032.374875806127</v>
      </c>
      <c r="U135" s="85">
        <f t="shared" si="20"/>
        <v>73863.3868059737</v>
      </c>
      <c r="V135" s="85">
        <f t="shared" si="20"/>
        <v>75702.026401907089</v>
      </c>
      <c r="W135" s="85">
        <f t="shared" si="20"/>
        <v>81283.809873211925</v>
      </c>
      <c r="X135" s="85">
        <f t="shared" si="20"/>
        <v>83618.733099078483</v>
      </c>
      <c r="Y135" s="85">
        <f t="shared" si="20"/>
        <v>84719.928601456093</v>
      </c>
      <c r="Z135" s="85">
        <f t="shared" si="20"/>
        <v>85463.73841623214</v>
      </c>
      <c r="AA135" s="85">
        <f t="shared" si="20"/>
        <v>87403.265406936262</v>
      </c>
      <c r="AB135" s="85">
        <f t="shared" si="20"/>
        <v>90089.623690409426</v>
      </c>
      <c r="AC135" s="85">
        <f t="shared" si="20"/>
        <v>95039.378928248028</v>
      </c>
      <c r="AD135" s="85">
        <f t="shared" si="20"/>
        <v>98578.881014898041</v>
      </c>
      <c r="AE135" s="85">
        <f t="shared" si="20"/>
        <v>105924.67097756162</v>
      </c>
      <c r="AF135" s="85">
        <f t="shared" si="20"/>
        <v>107958.64645207737</v>
      </c>
      <c r="AG135" s="85">
        <f t="shared" si="20"/>
        <v>115791.51966013192</v>
      </c>
      <c r="AH135" s="79">
        <f t="shared" si="13"/>
        <v>7832.8732080545451</v>
      </c>
      <c r="AI135" s="80">
        <f t="shared" si="14"/>
        <v>7.2554385086066653E-2</v>
      </c>
      <c r="AJ135" s="79">
        <f t="shared" si="15"/>
        <v>25701.895969722493</v>
      </c>
      <c r="AK135" s="80">
        <f t="shared" si="16"/>
        <v>0.28529252223370771</v>
      </c>
      <c r="AL135" s="79">
        <f t="shared" si="17"/>
        <v>34507.709786919993</v>
      </c>
      <c r="AM135" s="80">
        <f t="shared" si="18"/>
        <v>0.42453361672817491</v>
      </c>
    </row>
    <row r="136" spans="1:39" x14ac:dyDescent="0.25">
      <c r="A136" s="76" t="s">
        <v>135</v>
      </c>
      <c r="B136" s="82" t="s">
        <v>136</v>
      </c>
      <c r="C136" s="85">
        <f t="shared" si="19"/>
        <v>31757.123420796892</v>
      </c>
      <c r="D136" s="85">
        <f t="shared" si="20"/>
        <v>27753.928648648649</v>
      </c>
      <c r="E136" s="85">
        <f t="shared" si="20"/>
        <v>41494.170040485827</v>
      </c>
      <c r="F136" s="85">
        <f t="shared" si="20"/>
        <v>44733.142857142855</v>
      </c>
      <c r="G136" s="85">
        <f t="shared" si="20"/>
        <v>50961.382636655952</v>
      </c>
      <c r="H136" s="85">
        <f t="shared" si="20"/>
        <v>100571.26684636119</v>
      </c>
      <c r="I136" s="85">
        <f t="shared" si="20"/>
        <v>130811.62005277045</v>
      </c>
      <c r="J136" s="85">
        <f t="shared" si="20"/>
        <v>110375.59793814433</v>
      </c>
      <c r="K136" s="85">
        <f t="shared" si="20"/>
        <v>87453.298597194385</v>
      </c>
      <c r="L136" s="85">
        <f t="shared" si="20"/>
        <v>89606.1240063593</v>
      </c>
      <c r="M136" s="85">
        <f t="shared" si="20"/>
        <v>42663.461553211891</v>
      </c>
      <c r="N136" s="85">
        <f t="shared" si="20"/>
        <v>43202.612471773493</v>
      </c>
      <c r="O136" s="85">
        <f t="shared" si="20"/>
        <v>34296.000904261331</v>
      </c>
      <c r="P136" s="85">
        <f t="shared" si="20"/>
        <v>38170.775760549557</v>
      </c>
      <c r="Q136" s="85">
        <f t="shared" si="20"/>
        <v>42379.527772640402</v>
      </c>
      <c r="R136" s="85">
        <f t="shared" si="20"/>
        <v>47900.027212494082</v>
      </c>
      <c r="S136" s="85">
        <f t="shared" ref="D136:AG144" si="21">+S107/S78</f>
        <v>46049.53525834201</v>
      </c>
      <c r="T136" s="85">
        <f t="shared" si="21"/>
        <v>46716.95147764733</v>
      </c>
      <c r="U136" s="85">
        <f t="shared" si="21"/>
        <v>45688.840412819118</v>
      </c>
      <c r="V136" s="85">
        <f t="shared" si="21"/>
        <v>46526.065302660871</v>
      </c>
      <c r="W136" s="85">
        <f t="shared" si="21"/>
        <v>52757.728704036104</v>
      </c>
      <c r="X136" s="85">
        <f t="shared" si="21"/>
        <v>56452.444353893952</v>
      </c>
      <c r="Y136" s="85">
        <f t="shared" si="21"/>
        <v>61059.206036950301</v>
      </c>
      <c r="Z136" s="85">
        <f t="shared" si="21"/>
        <v>62808.728871052503</v>
      </c>
      <c r="AA136" s="85">
        <f t="shared" si="21"/>
        <v>79855.586553808942</v>
      </c>
      <c r="AB136" s="85">
        <f t="shared" si="21"/>
        <v>84995.33899388295</v>
      </c>
      <c r="AC136" s="85">
        <f t="shared" si="21"/>
        <v>77219.047678795483</v>
      </c>
      <c r="AD136" s="85">
        <f t="shared" si="21"/>
        <v>83464.241422139414</v>
      </c>
      <c r="AE136" s="85">
        <f t="shared" si="21"/>
        <v>76566.82766537524</v>
      </c>
      <c r="AF136" s="85">
        <f t="shared" si="21"/>
        <v>87767.919571391685</v>
      </c>
      <c r="AG136" s="85">
        <f t="shared" si="21"/>
        <v>107374.75864761458</v>
      </c>
      <c r="AH136" s="79">
        <f t="shared" si="13"/>
        <v>19606.839076222896</v>
      </c>
      <c r="AI136" s="80">
        <f t="shared" si="14"/>
        <v>0.22339414186836695</v>
      </c>
      <c r="AJ136" s="79">
        <f t="shared" si="15"/>
        <v>22379.419653731631</v>
      </c>
      <c r="AK136" s="80">
        <f t="shared" si="16"/>
        <v>0.26330172829056264</v>
      </c>
      <c r="AL136" s="79">
        <f t="shared" si="17"/>
        <v>54617.029943578476</v>
      </c>
      <c r="AM136" s="80">
        <f t="shared" si="18"/>
        <v>1.0352422533193726</v>
      </c>
    </row>
    <row r="137" spans="1:39" x14ac:dyDescent="0.25">
      <c r="A137" s="76" t="s">
        <v>137</v>
      </c>
      <c r="B137" s="82" t="s">
        <v>138</v>
      </c>
      <c r="C137" s="85">
        <f t="shared" si="19"/>
        <v>13771.924027546303</v>
      </c>
      <c r="D137" s="85">
        <f t="shared" si="21"/>
        <v>14064.115794791966</v>
      </c>
      <c r="E137" s="85">
        <f t="shared" si="21"/>
        <v>14990.023693245008</v>
      </c>
      <c r="F137" s="85">
        <f t="shared" si="21"/>
        <v>14923.175151664207</v>
      </c>
      <c r="G137" s="85">
        <f t="shared" si="21"/>
        <v>16902.081421729268</v>
      </c>
      <c r="H137" s="85">
        <f t="shared" si="21"/>
        <v>17571.412745998376</v>
      </c>
      <c r="I137" s="85">
        <f t="shared" si="21"/>
        <v>19079.605478956921</v>
      </c>
      <c r="J137" s="85">
        <f t="shared" si="21"/>
        <v>21007.98779316499</v>
      </c>
      <c r="K137" s="85">
        <f t="shared" si="21"/>
        <v>22472.167875621704</v>
      </c>
      <c r="L137" s="85">
        <f t="shared" si="21"/>
        <v>23749.872859250518</v>
      </c>
      <c r="M137" s="85">
        <f t="shared" si="21"/>
        <v>25703.165507220852</v>
      </c>
      <c r="N137" s="85">
        <f t="shared" si="21"/>
        <v>26484.844766107679</v>
      </c>
      <c r="O137" s="85">
        <f t="shared" si="21"/>
        <v>27121.626985467534</v>
      </c>
      <c r="P137" s="85">
        <f t="shared" si="21"/>
        <v>27274.254357979633</v>
      </c>
      <c r="Q137" s="85">
        <f t="shared" si="21"/>
        <v>29764.651238591916</v>
      </c>
      <c r="R137" s="85">
        <f t="shared" si="21"/>
        <v>28788.426813778668</v>
      </c>
      <c r="S137" s="85">
        <f t="shared" si="21"/>
        <v>29237.677013601671</v>
      </c>
      <c r="T137" s="85">
        <f t="shared" si="21"/>
        <v>31441.541081094321</v>
      </c>
      <c r="U137" s="85">
        <f t="shared" si="21"/>
        <v>32703.235275526331</v>
      </c>
      <c r="V137" s="85">
        <f t="shared" si="21"/>
        <v>33316.335075659663</v>
      </c>
      <c r="W137" s="85">
        <f t="shared" si="21"/>
        <v>34371.948986806179</v>
      </c>
      <c r="X137" s="85">
        <f t="shared" si="21"/>
        <v>35499.057361630228</v>
      </c>
      <c r="Y137" s="85">
        <f t="shared" si="21"/>
        <v>36396.478446653113</v>
      </c>
      <c r="Z137" s="85">
        <f t="shared" si="21"/>
        <v>37136.667690896378</v>
      </c>
      <c r="AA137" s="85">
        <f t="shared" si="21"/>
        <v>38395.48666545219</v>
      </c>
      <c r="AB137" s="85">
        <f t="shared" si="21"/>
        <v>40874.683684308417</v>
      </c>
      <c r="AC137" s="85">
        <f t="shared" si="21"/>
        <v>43438.425831320637</v>
      </c>
      <c r="AD137" s="85">
        <f t="shared" si="21"/>
        <v>45928.733601326443</v>
      </c>
      <c r="AE137" s="85">
        <f t="shared" si="21"/>
        <v>47238.173909666395</v>
      </c>
      <c r="AF137" s="85">
        <f t="shared" si="21"/>
        <v>50572.146209372666</v>
      </c>
      <c r="AG137" s="85">
        <f t="shared" si="21"/>
        <v>53909.698923606702</v>
      </c>
      <c r="AH137" s="79">
        <f t="shared" si="13"/>
        <v>3337.5527142340361</v>
      </c>
      <c r="AI137" s="80">
        <f t="shared" si="14"/>
        <v>6.599586856401754E-2</v>
      </c>
      <c r="AJ137" s="79">
        <f t="shared" si="15"/>
        <v>13035.015239298285</v>
      </c>
      <c r="AK137" s="80">
        <f t="shared" si="16"/>
        <v>0.31890192325335015</v>
      </c>
      <c r="AL137" s="79">
        <f t="shared" si="17"/>
        <v>19537.749936800523</v>
      </c>
      <c r="AM137" s="80">
        <f t="shared" si="18"/>
        <v>0.56842135848334274</v>
      </c>
    </row>
    <row r="138" spans="1:39" x14ac:dyDescent="0.25">
      <c r="A138" s="76" t="s">
        <v>139</v>
      </c>
      <c r="B138" s="77" t="s">
        <v>140</v>
      </c>
      <c r="C138" s="85">
        <f t="shared" si="19"/>
        <v>19657.380745850398</v>
      </c>
      <c r="D138" s="85">
        <f t="shared" si="21"/>
        <v>20378.904950505897</v>
      </c>
      <c r="E138" s="85">
        <f t="shared" si="21"/>
        <v>21285.846174970164</v>
      </c>
      <c r="F138" s="85">
        <f t="shared" si="21"/>
        <v>22682.639704362467</v>
      </c>
      <c r="G138" s="85">
        <f t="shared" si="21"/>
        <v>22073.579562680097</v>
      </c>
      <c r="H138" s="85">
        <f t="shared" si="21"/>
        <v>23110.969025404531</v>
      </c>
      <c r="I138" s="85">
        <f t="shared" si="21"/>
        <v>24617.785073894021</v>
      </c>
      <c r="J138" s="85">
        <f t="shared" si="21"/>
        <v>25574.592485040874</v>
      </c>
      <c r="K138" s="85">
        <f t="shared" si="21"/>
        <v>26525.228278407139</v>
      </c>
      <c r="L138" s="85">
        <f t="shared" si="21"/>
        <v>27777.365495100388</v>
      </c>
      <c r="M138" s="85">
        <f t="shared" si="21"/>
        <v>29115.42928675795</v>
      </c>
      <c r="N138" s="85">
        <f t="shared" si="21"/>
        <v>30823.719521591494</v>
      </c>
      <c r="O138" s="85">
        <f t="shared" si="21"/>
        <v>32465.73262201983</v>
      </c>
      <c r="P138" s="85">
        <f t="shared" si="21"/>
        <v>33597.31004575234</v>
      </c>
      <c r="Q138" s="85">
        <f t="shared" si="21"/>
        <v>34862.013293242031</v>
      </c>
      <c r="R138" s="85">
        <f t="shared" si="21"/>
        <v>36009.340279908145</v>
      </c>
      <c r="S138" s="85">
        <f t="shared" si="21"/>
        <v>37688.190405873924</v>
      </c>
      <c r="T138" s="85">
        <f t="shared" si="21"/>
        <v>39458.525480998374</v>
      </c>
      <c r="U138" s="85">
        <f t="shared" si="21"/>
        <v>41365.254576778178</v>
      </c>
      <c r="V138" s="85">
        <f t="shared" si="21"/>
        <v>42918.098709002945</v>
      </c>
      <c r="W138" s="85">
        <f t="shared" si="21"/>
        <v>43162.773234461827</v>
      </c>
      <c r="X138" s="85">
        <f t="shared" si="21"/>
        <v>42828.962617818674</v>
      </c>
      <c r="Y138" s="85">
        <f t="shared" si="21"/>
        <v>44033.508747571257</v>
      </c>
      <c r="Z138" s="85">
        <f t="shared" si="21"/>
        <v>45228.799813647573</v>
      </c>
      <c r="AA138" s="85">
        <f t="shared" si="21"/>
        <v>46770.874118575462</v>
      </c>
      <c r="AB138" s="85">
        <f t="shared" si="21"/>
        <v>48079.374529586814</v>
      </c>
      <c r="AC138" s="85">
        <f t="shared" si="21"/>
        <v>48971.248246378615</v>
      </c>
      <c r="AD138" s="85">
        <f t="shared" si="21"/>
        <v>50143.050593057756</v>
      </c>
      <c r="AE138" s="85">
        <f t="shared" si="21"/>
        <v>50787.947035104306</v>
      </c>
      <c r="AF138" s="85">
        <f t="shared" si="21"/>
        <v>52345.838129400145</v>
      </c>
      <c r="AG138" s="85">
        <f t="shared" si="21"/>
        <v>55716.969034824266</v>
      </c>
      <c r="AH138" s="79">
        <f t="shared" si="13"/>
        <v>3371.130905424121</v>
      </c>
      <c r="AI138" s="80">
        <f t="shared" si="14"/>
        <v>6.4401125779868229E-2</v>
      </c>
      <c r="AJ138" s="79">
        <f t="shared" si="15"/>
        <v>7637.5945052374518</v>
      </c>
      <c r="AK138" s="80">
        <f t="shared" si="16"/>
        <v>0.1588538657161081</v>
      </c>
      <c r="AL138" s="79">
        <f t="shared" si="17"/>
        <v>12554.195800362439</v>
      </c>
      <c r="AM138" s="80">
        <f t="shared" si="18"/>
        <v>0.29085702469041014</v>
      </c>
    </row>
    <row r="139" spans="1:39" x14ac:dyDescent="0.25">
      <c r="A139" s="76" t="s">
        <v>141</v>
      </c>
      <c r="B139" s="82" t="s">
        <v>142</v>
      </c>
      <c r="C139" s="85">
        <f t="shared" si="19"/>
        <v>19058.351394774469</v>
      </c>
      <c r="D139" s="85">
        <f t="shared" si="21"/>
        <v>19638.997890903574</v>
      </c>
      <c r="E139" s="85">
        <f t="shared" si="21"/>
        <v>20490.713811143603</v>
      </c>
      <c r="F139" s="85">
        <f t="shared" si="21"/>
        <v>21864.850248865958</v>
      </c>
      <c r="G139" s="85">
        <f t="shared" si="21"/>
        <v>21187.544940953492</v>
      </c>
      <c r="H139" s="85">
        <f t="shared" si="21"/>
        <v>21824.181450195942</v>
      </c>
      <c r="I139" s="85">
        <f t="shared" si="21"/>
        <v>23276.432173245921</v>
      </c>
      <c r="J139" s="85">
        <f t="shared" si="21"/>
        <v>24399.156964936959</v>
      </c>
      <c r="K139" s="85">
        <f t="shared" si="21"/>
        <v>25162.549594561387</v>
      </c>
      <c r="L139" s="85">
        <f t="shared" si="21"/>
        <v>26489.262919729743</v>
      </c>
      <c r="M139" s="85">
        <f t="shared" si="21"/>
        <v>28053.459334046838</v>
      </c>
      <c r="N139" s="85">
        <f t="shared" si="21"/>
        <v>29618.834419484268</v>
      </c>
      <c r="O139" s="85">
        <f t="shared" si="21"/>
        <v>30781.153745109197</v>
      </c>
      <c r="P139" s="85">
        <f t="shared" si="21"/>
        <v>31380.808231215793</v>
      </c>
      <c r="Q139" s="85">
        <f t="shared" si="21"/>
        <v>32177.960783243874</v>
      </c>
      <c r="R139" s="85">
        <f t="shared" si="21"/>
        <v>33717.668947382546</v>
      </c>
      <c r="S139" s="85">
        <f t="shared" si="21"/>
        <v>35164.880737864078</v>
      </c>
      <c r="T139" s="85">
        <f t="shared" si="21"/>
        <v>37040.102230366625</v>
      </c>
      <c r="U139" s="85">
        <f t="shared" si="21"/>
        <v>38926.999696745472</v>
      </c>
      <c r="V139" s="85">
        <f t="shared" si="21"/>
        <v>40033.909239804394</v>
      </c>
      <c r="W139" s="85">
        <f t="shared" si="21"/>
        <v>40843.367243307395</v>
      </c>
      <c r="X139" s="85">
        <f t="shared" si="21"/>
        <v>39233.254687132074</v>
      </c>
      <c r="Y139" s="85">
        <f t="shared" si="21"/>
        <v>39879.348496028237</v>
      </c>
      <c r="Z139" s="85">
        <f t="shared" si="21"/>
        <v>42232.873237448657</v>
      </c>
      <c r="AA139" s="85">
        <f t="shared" si="21"/>
        <v>43400.879551631959</v>
      </c>
      <c r="AB139" s="85">
        <f t="shared" si="21"/>
        <v>44242.334272403401</v>
      </c>
      <c r="AC139" s="85">
        <f t="shared" si="21"/>
        <v>45307.500733962646</v>
      </c>
      <c r="AD139" s="85">
        <f t="shared" si="21"/>
        <v>46583.540705847983</v>
      </c>
      <c r="AE139" s="85">
        <f t="shared" si="21"/>
        <v>47515.036561335444</v>
      </c>
      <c r="AF139" s="85">
        <f t="shared" si="21"/>
        <v>49348.265753719912</v>
      </c>
      <c r="AG139" s="85">
        <f t="shared" si="21"/>
        <v>52738.090225987107</v>
      </c>
      <c r="AH139" s="79">
        <f t="shared" si="13"/>
        <v>3389.8244722671952</v>
      </c>
      <c r="AI139" s="80">
        <f t="shared" si="14"/>
        <v>6.8691866279245437E-2</v>
      </c>
      <c r="AJ139" s="79">
        <f t="shared" si="15"/>
        <v>8495.7559535837063</v>
      </c>
      <c r="AK139" s="80">
        <f t="shared" si="16"/>
        <v>0.1920277510963751</v>
      </c>
      <c r="AL139" s="79">
        <f t="shared" si="17"/>
        <v>11894.722982679712</v>
      </c>
      <c r="AM139" s="80">
        <f t="shared" si="18"/>
        <v>0.29122777541385952</v>
      </c>
    </row>
    <row r="140" spans="1:39" x14ac:dyDescent="0.25">
      <c r="A140" s="76" t="s">
        <v>143</v>
      </c>
      <c r="B140" s="82" t="s">
        <v>144</v>
      </c>
      <c r="C140" s="85">
        <f t="shared" si="19"/>
        <v>20397.79411311054</v>
      </c>
      <c r="D140" s="85">
        <f t="shared" si="21"/>
        <v>21252.78680845979</v>
      </c>
      <c r="E140" s="85">
        <f t="shared" si="21"/>
        <v>22185.956494325346</v>
      </c>
      <c r="F140" s="85">
        <f t="shared" si="21"/>
        <v>23589.176349286492</v>
      </c>
      <c r="G140" s="85">
        <f t="shared" si="21"/>
        <v>23078.825765837471</v>
      </c>
      <c r="H140" s="85">
        <f t="shared" si="21"/>
        <v>24581.570989238895</v>
      </c>
      <c r="I140" s="85">
        <f t="shared" si="21"/>
        <v>26138.692785522617</v>
      </c>
      <c r="J140" s="85">
        <f t="shared" si="21"/>
        <v>26885.956431941006</v>
      </c>
      <c r="K140" s="85">
        <f t="shared" si="21"/>
        <v>28024.727516899504</v>
      </c>
      <c r="L140" s="85">
        <f t="shared" si="21"/>
        <v>29190.110404691277</v>
      </c>
      <c r="M140" s="85">
        <f t="shared" si="21"/>
        <v>30325.908608135949</v>
      </c>
      <c r="N140" s="85">
        <f t="shared" si="21"/>
        <v>32183.964111736634</v>
      </c>
      <c r="O140" s="85">
        <f t="shared" si="21"/>
        <v>34431.014405821326</v>
      </c>
      <c r="P140" s="85">
        <f t="shared" si="21"/>
        <v>36187.909962437174</v>
      </c>
      <c r="Q140" s="85">
        <f t="shared" si="21"/>
        <v>37837.89822485207</v>
      </c>
      <c r="R140" s="85">
        <f t="shared" si="21"/>
        <v>38460.016340174021</v>
      </c>
      <c r="S140" s="85">
        <f t="shared" si="21"/>
        <v>40484.793108024256</v>
      </c>
      <c r="T140" s="85">
        <f t="shared" si="21"/>
        <v>42099.276189693039</v>
      </c>
      <c r="U140" s="85">
        <f t="shared" si="21"/>
        <v>44009.252446595812</v>
      </c>
      <c r="V140" s="85">
        <f t="shared" si="21"/>
        <v>46036.975659742428</v>
      </c>
      <c r="W140" s="85">
        <f t="shared" si="21"/>
        <v>45605.1177228612</v>
      </c>
      <c r="X140" s="85">
        <f t="shared" si="21"/>
        <v>46696.475644265367</v>
      </c>
      <c r="Y140" s="85">
        <f t="shared" si="21"/>
        <v>48298.868251690808</v>
      </c>
      <c r="Z140" s="85">
        <f t="shared" si="21"/>
        <v>48054.729464392702</v>
      </c>
      <c r="AA140" s="85">
        <f t="shared" si="21"/>
        <v>49846.221247328584</v>
      </c>
      <c r="AB140" s="85">
        <f t="shared" si="21"/>
        <v>51496.966069053051</v>
      </c>
      <c r="AC140" s="85">
        <f t="shared" si="21"/>
        <v>52214.349731595823</v>
      </c>
      <c r="AD140" s="85">
        <f t="shared" si="21"/>
        <v>53295.784734799483</v>
      </c>
      <c r="AE140" s="85">
        <f t="shared" si="21"/>
        <v>53650.361734758801</v>
      </c>
      <c r="AF140" s="85">
        <f t="shared" si="21"/>
        <v>54943.038126860796</v>
      </c>
      <c r="AG140" s="85">
        <f t="shared" si="21"/>
        <v>58288.170658352064</v>
      </c>
      <c r="AH140" s="79">
        <f t="shared" si="13"/>
        <v>3345.1325314912683</v>
      </c>
      <c r="AI140" s="80">
        <f t="shared" si="14"/>
        <v>6.0883646873831777E-2</v>
      </c>
      <c r="AJ140" s="79">
        <f t="shared" si="15"/>
        <v>6791.2045892990136</v>
      </c>
      <c r="AK140" s="80">
        <f t="shared" si="16"/>
        <v>0.13187581925103289</v>
      </c>
      <c r="AL140" s="79">
        <f t="shared" si="17"/>
        <v>12683.052935490865</v>
      </c>
      <c r="AM140" s="80">
        <f t="shared" si="18"/>
        <v>0.27810591373899757</v>
      </c>
    </row>
    <row r="141" spans="1:39" x14ac:dyDescent="0.25">
      <c r="A141" s="76" t="s">
        <v>145</v>
      </c>
      <c r="B141" s="77" t="s">
        <v>146</v>
      </c>
      <c r="C141" s="85">
        <f t="shared" si="19"/>
        <v>9236.1295446546555</v>
      </c>
      <c r="D141" s="85">
        <f t="shared" si="21"/>
        <v>9821.7232534593313</v>
      </c>
      <c r="E141" s="85">
        <f t="shared" si="21"/>
        <v>10349.517627939778</v>
      </c>
      <c r="F141" s="85">
        <f t="shared" si="21"/>
        <v>10542.458308209876</v>
      </c>
      <c r="G141" s="85">
        <f t="shared" si="21"/>
        <v>10779.263712924121</v>
      </c>
      <c r="H141" s="85">
        <f t="shared" si="21"/>
        <v>11080.81830620622</v>
      </c>
      <c r="I141" s="85">
        <f t="shared" si="21"/>
        <v>11639.254295111537</v>
      </c>
      <c r="J141" s="85">
        <f t="shared" si="21"/>
        <v>12225.941592788497</v>
      </c>
      <c r="K141" s="85">
        <f t="shared" si="21"/>
        <v>12981.50747629629</v>
      </c>
      <c r="L141" s="85">
        <f t="shared" si="21"/>
        <v>13680.442736675945</v>
      </c>
      <c r="M141" s="85">
        <f t="shared" si="21"/>
        <v>13983.972779597418</v>
      </c>
      <c r="N141" s="85">
        <f t="shared" si="21"/>
        <v>14578.126892286011</v>
      </c>
      <c r="O141" s="85">
        <f t="shared" si="21"/>
        <v>14810.291176447778</v>
      </c>
      <c r="P141" s="85">
        <f t="shared" si="21"/>
        <v>14960.841635395231</v>
      </c>
      <c r="Q141" s="85">
        <f t="shared" si="21"/>
        <v>15571.148608618565</v>
      </c>
      <c r="R141" s="85">
        <f t="shared" si="21"/>
        <v>15990.473779161044</v>
      </c>
      <c r="S141" s="85">
        <f t="shared" si="21"/>
        <v>16672.001329301558</v>
      </c>
      <c r="T141" s="85">
        <f t="shared" si="21"/>
        <v>17255.711474878546</v>
      </c>
      <c r="U141" s="85">
        <f t="shared" si="21"/>
        <v>17466.935808773451</v>
      </c>
      <c r="V141" s="85">
        <f t="shared" si="21"/>
        <v>17364.181268882174</v>
      </c>
      <c r="W141" s="85">
        <f t="shared" si="21"/>
        <v>17856.724432655468</v>
      </c>
      <c r="X141" s="85">
        <f t="shared" si="21"/>
        <v>18775.143152841458</v>
      </c>
      <c r="Y141" s="85">
        <f t="shared" si="21"/>
        <v>19437.142694840306</v>
      </c>
      <c r="Z141" s="85">
        <f t="shared" si="21"/>
        <v>19749.221195792888</v>
      </c>
      <c r="AA141" s="85">
        <f t="shared" si="21"/>
        <v>20707.432338165177</v>
      </c>
      <c r="AB141" s="85">
        <f t="shared" si="21"/>
        <v>21530.186121314742</v>
      </c>
      <c r="AC141" s="85">
        <f t="shared" si="21"/>
        <v>22121.786421134846</v>
      </c>
      <c r="AD141" s="85">
        <f t="shared" si="21"/>
        <v>23097.844157565269</v>
      </c>
      <c r="AE141" s="85">
        <f t="shared" si="21"/>
        <v>23984.74097968217</v>
      </c>
      <c r="AF141" s="85">
        <f t="shared" si="21"/>
        <v>25361.189007054858</v>
      </c>
      <c r="AG141" s="85">
        <f t="shared" si="21"/>
        <v>25762.515391696586</v>
      </c>
      <c r="AH141" s="79">
        <f t="shared" si="13"/>
        <v>401.32638464172851</v>
      </c>
      <c r="AI141" s="80">
        <f t="shared" si="14"/>
        <v>1.5824430965365597E-2</v>
      </c>
      <c r="AJ141" s="79">
        <f t="shared" si="15"/>
        <v>4232.3292703818443</v>
      </c>
      <c r="AK141" s="80">
        <f t="shared" si="16"/>
        <v>0.19657652964699018</v>
      </c>
      <c r="AL141" s="79">
        <f t="shared" si="17"/>
        <v>7905.7909590411182</v>
      </c>
      <c r="AM141" s="80">
        <f t="shared" si="18"/>
        <v>0.44273466776378151</v>
      </c>
    </row>
    <row r="142" spans="1:39" x14ac:dyDescent="0.25">
      <c r="A142" s="76" t="s">
        <v>147</v>
      </c>
      <c r="B142" s="82" t="s">
        <v>148</v>
      </c>
      <c r="C142" s="85">
        <f t="shared" si="19"/>
        <v>11302.049269803805</v>
      </c>
      <c r="D142" s="85">
        <f t="shared" si="21"/>
        <v>12094.901681957186</v>
      </c>
      <c r="E142" s="85">
        <f t="shared" si="21"/>
        <v>12845.57638470534</v>
      </c>
      <c r="F142" s="85">
        <f t="shared" si="21"/>
        <v>13366.593484169285</v>
      </c>
      <c r="G142" s="85">
        <f t="shared" si="21"/>
        <v>14402.543915647528</v>
      </c>
      <c r="H142" s="85">
        <f t="shared" si="21"/>
        <v>14595.132179086264</v>
      </c>
      <c r="I142" s="85">
        <f t="shared" si="21"/>
        <v>15226.828448114093</v>
      </c>
      <c r="J142" s="85">
        <f t="shared" si="21"/>
        <v>15461.321349596976</v>
      </c>
      <c r="K142" s="85">
        <f t="shared" si="21"/>
        <v>15320.952369146858</v>
      </c>
      <c r="L142" s="85">
        <f t="shared" si="21"/>
        <v>16450.286747972223</v>
      </c>
      <c r="M142" s="85">
        <f t="shared" si="21"/>
        <v>16490.754919889729</v>
      </c>
      <c r="N142" s="85">
        <f t="shared" si="21"/>
        <v>17501.572498579473</v>
      </c>
      <c r="O142" s="85">
        <f t="shared" si="21"/>
        <v>18128.901862777937</v>
      </c>
      <c r="P142" s="85">
        <f t="shared" si="21"/>
        <v>17609.179118822398</v>
      </c>
      <c r="Q142" s="85">
        <f t="shared" si="21"/>
        <v>19942.01569479657</v>
      </c>
      <c r="R142" s="85">
        <f t="shared" si="21"/>
        <v>19715.41770709708</v>
      </c>
      <c r="S142" s="85">
        <f t="shared" si="21"/>
        <v>21476.052165725047</v>
      </c>
      <c r="T142" s="85">
        <f t="shared" si="21"/>
        <v>22365.333846049445</v>
      </c>
      <c r="U142" s="85">
        <f t="shared" si="21"/>
        <v>21945.842966007363</v>
      </c>
      <c r="V142" s="85">
        <f t="shared" si="21"/>
        <v>21466.280618506094</v>
      </c>
      <c r="W142" s="85">
        <f t="shared" si="21"/>
        <v>22044.435092870102</v>
      </c>
      <c r="X142" s="85">
        <f t="shared" si="21"/>
        <v>25708.021466478505</v>
      </c>
      <c r="Y142" s="85">
        <f t="shared" si="21"/>
        <v>25528.554922463631</v>
      </c>
      <c r="Z142" s="85">
        <f t="shared" si="21"/>
        <v>24603.735590551179</v>
      </c>
      <c r="AA142" s="85">
        <f t="shared" si="21"/>
        <v>27347.483626008543</v>
      </c>
      <c r="AB142" s="85">
        <f t="shared" si="21"/>
        <v>27380.156547657618</v>
      </c>
      <c r="AC142" s="85">
        <f t="shared" si="21"/>
        <v>27939.255155073821</v>
      </c>
      <c r="AD142" s="85">
        <f t="shared" si="21"/>
        <v>28885.316836084523</v>
      </c>
      <c r="AE142" s="85">
        <f t="shared" si="21"/>
        <v>30817.56232313309</v>
      </c>
      <c r="AF142" s="85">
        <f t="shared" si="21"/>
        <v>31425.766391042944</v>
      </c>
      <c r="AG142" s="85">
        <f t="shared" si="21"/>
        <v>33102.507588774344</v>
      </c>
      <c r="AH142" s="79">
        <f t="shared" si="13"/>
        <v>1676.7411977314005</v>
      </c>
      <c r="AI142" s="80">
        <f t="shared" si="14"/>
        <v>5.3355618344102171E-2</v>
      </c>
      <c r="AJ142" s="79">
        <f t="shared" si="15"/>
        <v>5722.3510411167263</v>
      </c>
      <c r="AK142" s="80">
        <f t="shared" si="16"/>
        <v>0.20899628645864246</v>
      </c>
      <c r="AL142" s="79">
        <f t="shared" si="17"/>
        <v>11058.072495904242</v>
      </c>
      <c r="AM142" s="80">
        <f t="shared" si="18"/>
        <v>0.50162648529291587</v>
      </c>
    </row>
    <row r="143" spans="1:39" x14ac:dyDescent="0.25">
      <c r="A143" s="76" t="s">
        <v>149</v>
      </c>
      <c r="B143" s="82" t="s">
        <v>150</v>
      </c>
      <c r="C143" s="85">
        <f t="shared" si="19"/>
        <v>8782.3602053873692</v>
      </c>
      <c r="D143" s="85">
        <f t="shared" si="21"/>
        <v>9356.9104796153697</v>
      </c>
      <c r="E143" s="85">
        <f t="shared" si="21"/>
        <v>9827.0257771713332</v>
      </c>
      <c r="F143" s="85">
        <f t="shared" si="21"/>
        <v>10005.928302241058</v>
      </c>
      <c r="G143" s="85">
        <f t="shared" si="21"/>
        <v>10153.281335390449</v>
      </c>
      <c r="H143" s="85">
        <f t="shared" si="21"/>
        <v>10537.676701346931</v>
      </c>
      <c r="I143" s="85">
        <f t="shared" si="21"/>
        <v>11100.307071253792</v>
      </c>
      <c r="J143" s="85">
        <f t="shared" si="21"/>
        <v>11740.140823649119</v>
      </c>
      <c r="K143" s="85">
        <f t="shared" si="21"/>
        <v>12591.597389050123</v>
      </c>
      <c r="L143" s="85">
        <f t="shared" si="21"/>
        <v>13220.61771999845</v>
      </c>
      <c r="M143" s="85">
        <f t="shared" si="21"/>
        <v>13556.621140783474</v>
      </c>
      <c r="N143" s="85">
        <f t="shared" si="21"/>
        <v>14055.921947528215</v>
      </c>
      <c r="O143" s="85">
        <f t="shared" si="21"/>
        <v>14222.378848190483</v>
      </c>
      <c r="P143" s="85">
        <f t="shared" si="21"/>
        <v>14495.014496363678</v>
      </c>
      <c r="Q143" s="85">
        <f t="shared" si="21"/>
        <v>14804.373671525209</v>
      </c>
      <c r="R143" s="85">
        <f t="shared" si="21"/>
        <v>15358.514629962227</v>
      </c>
      <c r="S143" s="85">
        <f t="shared" si="21"/>
        <v>15891.47436868397</v>
      </c>
      <c r="T143" s="85">
        <f t="shared" si="21"/>
        <v>16439.430496223209</v>
      </c>
      <c r="U143" s="85">
        <f t="shared" si="21"/>
        <v>16736.832604637366</v>
      </c>
      <c r="V143" s="85">
        <f t="shared" si="21"/>
        <v>16676.699773059176</v>
      </c>
      <c r="W143" s="85">
        <f t="shared" si="21"/>
        <v>17165.250771784176</v>
      </c>
      <c r="X143" s="85">
        <f t="shared" si="21"/>
        <v>17670.856299898067</v>
      </c>
      <c r="Y143" s="85">
        <f t="shared" si="21"/>
        <v>18568.130236712819</v>
      </c>
      <c r="Z143" s="85">
        <f t="shared" si="21"/>
        <v>19061.631031790297</v>
      </c>
      <c r="AA143" s="85">
        <f t="shared" si="21"/>
        <v>19714.996534646962</v>
      </c>
      <c r="AB143" s="85">
        <f t="shared" si="21"/>
        <v>20647.193055555555</v>
      </c>
      <c r="AC143" s="85">
        <f t="shared" si="21"/>
        <v>21242.440639004879</v>
      </c>
      <c r="AD143" s="85">
        <f t="shared" si="21"/>
        <v>22221.426117709892</v>
      </c>
      <c r="AE143" s="85">
        <f t="shared" si="21"/>
        <v>22978.636608989666</v>
      </c>
      <c r="AF143" s="85">
        <f t="shared" si="21"/>
        <v>24477.958448678564</v>
      </c>
      <c r="AG143" s="85">
        <f t="shared" si="21"/>
        <v>24679.45132154402</v>
      </c>
      <c r="AH143" s="79">
        <f t="shared" si="13"/>
        <v>201.49287286545587</v>
      </c>
      <c r="AI143" s="80">
        <f t="shared" si="14"/>
        <v>8.231604497896082E-3</v>
      </c>
      <c r="AJ143" s="79">
        <f t="shared" si="15"/>
        <v>4032.2582659884647</v>
      </c>
      <c r="AK143" s="80">
        <f t="shared" si="16"/>
        <v>0.19529329023750772</v>
      </c>
      <c r="AL143" s="79">
        <f t="shared" si="17"/>
        <v>7514.2005497598439</v>
      </c>
      <c r="AM143" s="80">
        <f t="shared" si="18"/>
        <v>0.43775652623214251</v>
      </c>
    </row>
    <row r="144" spans="1:39" x14ac:dyDescent="0.25">
      <c r="A144" s="76" t="s">
        <v>151</v>
      </c>
      <c r="B144" s="77" t="s">
        <v>152</v>
      </c>
      <c r="C144" s="85">
        <f t="shared" si="19"/>
        <v>16474.018735362999</v>
      </c>
      <c r="D144" s="85">
        <f t="shared" si="21"/>
        <v>17583.469854648662</v>
      </c>
      <c r="E144" s="85">
        <f t="shared" si="21"/>
        <v>18537.132172114329</v>
      </c>
      <c r="F144" s="85">
        <f t="shared" si="21"/>
        <v>19114.072993158854</v>
      </c>
      <c r="G144" s="85">
        <f t="shared" si="21"/>
        <v>19978.894679366622</v>
      </c>
      <c r="H144" s="85">
        <f t="shared" si="21"/>
        <v>21074.24754604368</v>
      </c>
      <c r="I144" s="85">
        <f t="shared" si="21"/>
        <v>21869.458837465099</v>
      </c>
      <c r="J144" s="85">
        <f t="shared" si="21"/>
        <v>22351.582960119427</v>
      </c>
      <c r="K144" s="85">
        <f t="shared" si="21"/>
        <v>23124.003540731239</v>
      </c>
      <c r="L144" s="85">
        <f t="shared" si="21"/>
        <v>24281.740726424858</v>
      </c>
      <c r="M144" s="85">
        <f t="shared" si="21"/>
        <v>26672.695863746958</v>
      </c>
      <c r="N144" s="85">
        <f t="shared" si="21"/>
        <v>28186.857559404136</v>
      </c>
      <c r="O144" s="85">
        <f t="shared" si="21"/>
        <v>28621.839128777818</v>
      </c>
      <c r="P144" s="85">
        <f t="shared" si="21"/>
        <v>29784.228844908906</v>
      </c>
      <c r="Q144" s="85">
        <f t="shared" si="21"/>
        <v>30578.144549553534</v>
      </c>
      <c r="R144" s="85">
        <f t="shared" si="21"/>
        <v>31645.890925823285</v>
      </c>
      <c r="S144" s="85">
        <f t="shared" si="21"/>
        <v>33161.540411659291</v>
      </c>
      <c r="T144" s="85">
        <f t="shared" si="21"/>
        <v>33622.906432691845</v>
      </c>
      <c r="U144" s="85">
        <f t="shared" si="21"/>
        <v>34593.818844265254</v>
      </c>
      <c r="V144" s="85">
        <f t="shared" si="21"/>
        <v>35091.849373901379</v>
      </c>
      <c r="W144" s="85">
        <f t="shared" si="21"/>
        <v>35740.841684381929</v>
      </c>
      <c r="X144" s="85">
        <f t="shared" si="21"/>
        <v>36951.907816380488</v>
      </c>
      <c r="Y144" s="85">
        <f t="shared" si="21"/>
        <v>38155.782267364877</v>
      </c>
      <c r="Z144" s="85">
        <f t="shared" si="21"/>
        <v>39704.702451847406</v>
      </c>
      <c r="AA144" s="85">
        <f t="shared" si="21"/>
        <v>40074.774369600062</v>
      </c>
      <c r="AB144" s="85">
        <f t="shared" si="21"/>
        <v>39713.315799857344</v>
      </c>
      <c r="AC144" s="85">
        <f t="shared" si="21"/>
        <v>40876.006204265803</v>
      </c>
      <c r="AD144" s="85">
        <f t="shared" si="21"/>
        <v>42152.538842999136</v>
      </c>
      <c r="AE144" s="85">
        <f t="shared" si="21"/>
        <v>43855.324139305179</v>
      </c>
      <c r="AF144" s="85">
        <f t="shared" si="21"/>
        <v>45441.32920251169</v>
      </c>
      <c r="AG144" s="85">
        <f t="shared" si="21"/>
        <v>49727.958358980672</v>
      </c>
      <c r="AH144" s="79">
        <f t="shared" si="13"/>
        <v>4286.6291564689818</v>
      </c>
      <c r="AI144" s="80">
        <f t="shared" si="14"/>
        <v>9.4333269552160148E-2</v>
      </c>
      <c r="AJ144" s="79">
        <f t="shared" si="15"/>
        <v>10014.642559123327</v>
      </c>
      <c r="AK144" s="80">
        <f t="shared" si="16"/>
        <v>0.25217341733926185</v>
      </c>
      <c r="AL144" s="79">
        <f t="shared" si="17"/>
        <v>13987.116674598743</v>
      </c>
      <c r="AM144" s="80">
        <f t="shared" si="18"/>
        <v>0.39134827316366327</v>
      </c>
    </row>
    <row r="145" spans="1:39" x14ac:dyDescent="0.25">
      <c r="A145" s="76" t="s">
        <v>153</v>
      </c>
      <c r="B145" s="77" t="s">
        <v>154</v>
      </c>
      <c r="C145" s="85">
        <f t="shared" si="19"/>
        <v>26253.179899381252</v>
      </c>
      <c r="D145" s="85">
        <f t="shared" ref="D145:AG145" si="22">+D116/D87</f>
        <v>26987.403873046416</v>
      </c>
      <c r="E145" s="85">
        <f t="shared" si="22"/>
        <v>28398.399445840227</v>
      </c>
      <c r="F145" s="85">
        <f t="shared" si="22"/>
        <v>29395.687200310575</v>
      </c>
      <c r="G145" s="85">
        <f t="shared" si="22"/>
        <v>29766.534791719907</v>
      </c>
      <c r="H145" s="85">
        <f t="shared" si="22"/>
        <v>30705.906682349188</v>
      </c>
      <c r="I145" s="85">
        <f t="shared" si="22"/>
        <v>31814.991307564269</v>
      </c>
      <c r="J145" s="85">
        <f t="shared" si="22"/>
        <v>33258.779147503919</v>
      </c>
      <c r="K145" s="85">
        <f t="shared" si="22"/>
        <v>34482.928362248298</v>
      </c>
      <c r="L145" s="85">
        <f t="shared" si="22"/>
        <v>35773.21456345707</v>
      </c>
      <c r="M145" s="85">
        <f t="shared" si="22"/>
        <v>37129.060653728397</v>
      </c>
      <c r="N145" s="85">
        <f t="shared" si="22"/>
        <v>38661.48800162199</v>
      </c>
      <c r="O145" s="85">
        <f t="shared" si="22"/>
        <v>41537.232809156041</v>
      </c>
      <c r="P145" s="85">
        <f t="shared" si="22"/>
        <v>43154.754977257478</v>
      </c>
      <c r="Q145" s="85">
        <f t="shared" si="22"/>
        <v>43671.985887086681</v>
      </c>
      <c r="R145" s="85">
        <f t="shared" si="22"/>
        <v>45754.521210187275</v>
      </c>
      <c r="S145" s="85">
        <f t="shared" si="22"/>
        <v>47449.417482597717</v>
      </c>
      <c r="T145" s="85">
        <f t="shared" si="22"/>
        <v>49177.882486622919</v>
      </c>
      <c r="U145" s="85">
        <f t="shared" si="22"/>
        <v>49958.360107463006</v>
      </c>
      <c r="V145" s="85">
        <f t="shared" si="22"/>
        <v>52001.997039712129</v>
      </c>
      <c r="W145" s="85">
        <f t="shared" si="22"/>
        <v>52560.391341991344</v>
      </c>
      <c r="X145" s="85">
        <f t="shared" si="22"/>
        <v>54786.526761409834</v>
      </c>
      <c r="Y145" s="85">
        <f t="shared" si="22"/>
        <v>55121.686376282581</v>
      </c>
      <c r="Z145" s="85">
        <f t="shared" si="22"/>
        <v>56488.292717728298</v>
      </c>
      <c r="AA145" s="85">
        <f t="shared" si="22"/>
        <v>59326.908112801371</v>
      </c>
      <c r="AB145" s="85">
        <f t="shared" si="22"/>
        <v>61846.561957786122</v>
      </c>
      <c r="AC145" s="85">
        <f t="shared" si="22"/>
        <v>62958.628890137923</v>
      </c>
      <c r="AD145" s="85">
        <f t="shared" si="22"/>
        <v>64674.841225579519</v>
      </c>
      <c r="AE145" s="85">
        <f t="shared" si="22"/>
        <v>66006.302132597193</v>
      </c>
      <c r="AF145" s="85">
        <f t="shared" si="22"/>
        <v>67731.17712452008</v>
      </c>
      <c r="AG145" s="85">
        <f t="shared" si="22"/>
        <v>69940.169091671152</v>
      </c>
      <c r="AH145" s="79">
        <f t="shared" si="13"/>
        <v>2208.9919671510725</v>
      </c>
      <c r="AI145" s="80">
        <f t="shared" si="14"/>
        <v>3.2614108611902032E-2</v>
      </c>
      <c r="AJ145" s="79">
        <f t="shared" si="15"/>
        <v>8093.6071338850306</v>
      </c>
      <c r="AK145" s="80">
        <f t="shared" si="16"/>
        <v>0.13086591845492379</v>
      </c>
      <c r="AL145" s="79">
        <f t="shared" si="17"/>
        <v>17379.777749679808</v>
      </c>
      <c r="AM145" s="80">
        <f t="shared" si="18"/>
        <v>0.33066302030736255</v>
      </c>
    </row>
    <row r="146" spans="1:39" x14ac:dyDescent="0.25">
      <c r="A146" s="76" t="s">
        <v>155</v>
      </c>
      <c r="B146" s="77" t="s">
        <v>156</v>
      </c>
      <c r="C146" s="85">
        <f>+C117/C88</f>
        <v>16605.356725146197</v>
      </c>
      <c r="D146" s="85">
        <f t="shared" ref="D146:AG146" si="23">+D117/D88</f>
        <v>17100.949494949495</v>
      </c>
      <c r="E146" s="85">
        <f t="shared" si="23"/>
        <v>21541.246575342466</v>
      </c>
      <c r="F146" s="85">
        <f t="shared" si="23"/>
        <v>19655.187878787878</v>
      </c>
      <c r="G146" s="85">
        <f t="shared" si="23"/>
        <v>17121.646569646571</v>
      </c>
      <c r="H146" s="85">
        <f t="shared" si="23"/>
        <v>20132.941860465115</v>
      </c>
      <c r="I146" s="85">
        <f t="shared" si="23"/>
        <v>17513.765667574931</v>
      </c>
      <c r="J146" s="85">
        <f t="shared" si="23"/>
        <v>24092.145985401461</v>
      </c>
      <c r="K146" s="85">
        <f t="shared" si="23"/>
        <v>32835.275494672758</v>
      </c>
      <c r="L146" s="85">
        <f t="shared" si="23"/>
        <v>27154.612326043738</v>
      </c>
      <c r="M146" s="85">
        <f t="shared" si="23"/>
        <v>38112.074803149604</v>
      </c>
      <c r="N146" s="85">
        <f t="shared" si="23"/>
        <v>38442.993230769229</v>
      </c>
      <c r="O146" s="85">
        <f t="shared" si="23"/>
        <v>34322.552587646074</v>
      </c>
      <c r="P146" s="85">
        <f t="shared" si="23"/>
        <v>36418.895375871871</v>
      </c>
      <c r="Q146" s="85">
        <f t="shared" si="23"/>
        <v>34017.92888587877</v>
      </c>
      <c r="R146" s="85">
        <f t="shared" si="23"/>
        <v>33027.74117647059</v>
      </c>
      <c r="S146" s="85">
        <f t="shared" si="23"/>
        <v>35175.867978679787</v>
      </c>
      <c r="T146" s="85">
        <f t="shared" si="23"/>
        <v>36401.308411214952</v>
      </c>
      <c r="U146" s="85">
        <f t="shared" si="23"/>
        <v>34937.814965986392</v>
      </c>
      <c r="V146" s="85">
        <f t="shared" si="23"/>
        <v>33729.937172774866</v>
      </c>
      <c r="W146" s="85">
        <f t="shared" si="23"/>
        <v>39602.832587287376</v>
      </c>
      <c r="X146" s="85">
        <f t="shared" si="23"/>
        <v>37731.273239436618</v>
      </c>
      <c r="Y146" s="85">
        <f t="shared" si="23"/>
        <v>36676.348051948051</v>
      </c>
      <c r="Z146" s="85">
        <f t="shared" si="23"/>
        <v>40401.566972477063</v>
      </c>
      <c r="AA146" s="85">
        <f t="shared" si="23"/>
        <v>41266.981943250212</v>
      </c>
      <c r="AB146" s="85">
        <f t="shared" si="23"/>
        <v>47701.157654226961</v>
      </c>
      <c r="AC146" s="85">
        <f t="shared" si="23"/>
        <v>43486.29428303655</v>
      </c>
      <c r="AD146" s="85">
        <f t="shared" si="23"/>
        <v>44152.096201147855</v>
      </c>
      <c r="AE146" s="85">
        <f t="shared" si="23"/>
        <v>45115.888724973658</v>
      </c>
      <c r="AF146" s="85">
        <f t="shared" si="23"/>
        <v>49633.820369574561</v>
      </c>
      <c r="AG146" s="85">
        <f t="shared" si="23"/>
        <v>60538.869524258123</v>
      </c>
      <c r="AH146" s="79">
        <f t="shared" si="13"/>
        <v>10905.049154683562</v>
      </c>
      <c r="AI146" s="80">
        <f t="shared" si="14"/>
        <v>0.21971004999180632</v>
      </c>
      <c r="AJ146" s="79">
        <f t="shared" si="15"/>
        <v>12837.711870031162</v>
      </c>
      <c r="AK146" s="80">
        <f t="shared" si="16"/>
        <v>0.26912788916127217</v>
      </c>
      <c r="AL146" s="79">
        <f t="shared" si="17"/>
        <v>20936.036936970748</v>
      </c>
      <c r="AM146" s="80">
        <f t="shared" si="18"/>
        <v>0.52864998711459033</v>
      </c>
    </row>
  </sheetData>
  <mergeCells count="3">
    <mergeCell ref="AH1:AI1"/>
    <mergeCell ref="AJ1:AK1"/>
    <mergeCell ref="AL1:A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Austin High Tech</vt:lpstr>
      <vt:lpstr>US High Tech</vt:lpstr>
      <vt:lpstr>HighTech LQ 2020</vt:lpstr>
      <vt:lpstr>Austin Major Industries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Kerr</dc:creator>
  <cp:lastModifiedBy>Beverly Kerr</cp:lastModifiedBy>
  <dcterms:created xsi:type="dcterms:W3CDTF">2020-05-13T22:32:03Z</dcterms:created>
  <dcterms:modified xsi:type="dcterms:W3CDTF">2021-06-06T21:56:49Z</dcterms:modified>
</cp:coreProperties>
</file>